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765" windowWidth="27795" windowHeight="11010"/>
  </bookViews>
  <sheets>
    <sheet name="Population" sheetId="1" r:id="rId1"/>
    <sheet name="GFA" sheetId="2" r:id="rId2"/>
    <sheet name="Dev Path Master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FSS01">[1]Outputs!$C$649:$K$677</definedName>
    <definedName name="__FSS02">[1]Outputs!$M$649:$Q$672</definedName>
    <definedName name="__FSS03">[1]Outputs!$S$649:$W$658</definedName>
    <definedName name="__FSS04">[1]Outputs!$I$686:$AK$694</definedName>
    <definedName name="__FSS05">[1]Outputs!$D$697:$AK$749</definedName>
    <definedName name="__FSS06">[1]Outputs!$D$751:$AK$779</definedName>
    <definedName name="__FSS07">[1]Outputs!$D$781:$AK$817</definedName>
    <definedName name="__FSS08">[1]Outputs!$D$819:$AK$844</definedName>
    <definedName name="__FSS09">[1]Outputs!$D$846:$AK$860</definedName>
    <definedName name="__FSS10">[1]Outputs!$D$862:$AK$898</definedName>
    <definedName name="__FSS11">[1]Outputs!$D$900:$AK$933</definedName>
    <definedName name="__FSS12">[1]Outputs!$D$935:$AK$973</definedName>
    <definedName name="__Opt1">'[2]CAPEX Phase Inputs'!$B$54</definedName>
    <definedName name="__Opt2">'[2]CAPEX Phase Inputs'!$B$55</definedName>
    <definedName name="__Opt3">'[2]CAPEX Phase Inputs'!$B$56</definedName>
    <definedName name="__Opt4">'[2]CAPEX Phase Inputs'!$B$57</definedName>
    <definedName name="__Opt5">'[2]CAPEX Phase Inputs'!$B$58</definedName>
    <definedName name="_FSS01">[1]Outputs!$C$649:$K$677</definedName>
    <definedName name="_FSS02">[1]Outputs!$M$649:$Q$672</definedName>
    <definedName name="_FSS03">[1]Outputs!$S$649:$W$658</definedName>
    <definedName name="_FSS04">[1]Outputs!$I$686:$AK$694</definedName>
    <definedName name="_FSS05">[1]Outputs!$D$697:$AK$749</definedName>
    <definedName name="_FSS06">[1]Outputs!$D$751:$AK$779</definedName>
    <definedName name="_FSS07">[1]Outputs!$D$781:$AK$817</definedName>
    <definedName name="_FSS08">[1]Outputs!$D$819:$AK$844</definedName>
    <definedName name="_FSS09">[1]Outputs!$D$846:$AK$860</definedName>
    <definedName name="_FSS10">[1]Outputs!$D$862:$AK$898</definedName>
    <definedName name="_FSS11">[1]Outputs!$D$900:$AK$933</definedName>
    <definedName name="_FSS12">[1]Outputs!$D$935:$AK$973</definedName>
    <definedName name="_Opt1">'[2]CAPEX Phase Inputs'!$B$54</definedName>
    <definedName name="_Opt2">'[2]CAPEX Phase Inputs'!$B$55</definedName>
    <definedName name="_Opt3">'[2]CAPEX Phase Inputs'!$B$56</definedName>
    <definedName name="_Opt4">'[2]CAPEX Phase Inputs'!$B$57</definedName>
    <definedName name="_Opt5">'[2]CAPEX Phase Inputs'!$B$58</definedName>
    <definedName name="A2333658V_Latest">[3]ABS_PPI!$AC$69</definedName>
    <definedName name="A2333679F_Latest">[3]ABS_PPI!$AD$69</definedName>
    <definedName name="ADSCR_paste">[1]Calculations!$J$2153:$CM$2153</definedName>
    <definedName name="ADSCR_paste_RDP">[1]Calculations!$J$2153:$CM$2153</definedName>
    <definedName name="ADSCR_solve">[1]Calculations!$H$2165</definedName>
    <definedName name="agency_fee_timing">[1]Information!$H$71:$H$72</definedName>
    <definedName name="Bond1Facility">[2]Funding!$D$162</definedName>
    <definedName name="Bond2Facility">[2]Funding!$D$163</definedName>
    <definedName name="BondInt2">[2]Funding!$G$66:$DJ$66</definedName>
    <definedName name="bridge_flag">[1]Calculations!$G$1916</definedName>
    <definedName name="BS_Annual">'[2]Annual Statements'!$A$44:$AJ$94</definedName>
    <definedName name="BS_Semi">[2]Statements!$A$44:$BI$95</definedName>
    <definedName name="bsheet_treatment">[1]Information!$H$76:$H$77</definedName>
    <definedName name="Calcs">[1]Calculations!$B$1</definedName>
    <definedName name="CCBOn">[2]Input!$L$157</definedName>
    <definedName name="CCBond">[2]Funding!$D$126</definedName>
    <definedName name="CF_Annual">'[2]Annual Statements'!$A$98:$AI$188</definedName>
    <definedName name="CF_Semi">[2]Statements!$A$99:$BI$193</definedName>
    <definedName name="Client_Name">[4]Title!$A$5</definedName>
    <definedName name="Comm_fee_check">[5]Funding!$D$98</definedName>
    <definedName name="Commercial_Switch">'[4]1. Scenarios'!$F$8</definedName>
    <definedName name="Conlastperiod">[1]Calculations!$J$16:$CM$16</definedName>
    <definedName name="Conmonths">[1]Calculations!$J$14:$CM$14</definedName>
    <definedName name="Conperiod">[1]Calculations!$J$13:$CM$13</definedName>
    <definedName name="Dates">[3]Mapping!$B$24:$B$39</definedName>
    <definedName name="Days_LeapYear">'[3]Timing Flags_A'!$Q$31</definedName>
    <definedName name="Days_Std_Year_IN">[3]Assump_TI!$H$18</definedName>
    <definedName name="Days_Year">'[3]Timing Flags_A'!$Q$30</definedName>
    <definedName name="Days_Year2">'[6]Timing Flags Annual'!$U$44</definedName>
    <definedName name="DD_PaytFreq">'[3]Timing Flags_A'!$Q$54:$Q$57</definedName>
    <definedName name="Debt_Term_Base_Rate">[3]Assump_TI!$H$78</definedName>
    <definedName name="Debt_Term_Margin">[3]Assump_TI!$H$79</definedName>
    <definedName name="DevCont_Admin">[3]Assump_TI!$H$67</definedName>
    <definedName name="DevCont_CFC">[3]Assump_TI!$H$66</definedName>
    <definedName name="DevCont_CFL">[3]Assump_TI!$H$65</definedName>
    <definedName name="DevCont_OSC">[3]Assump_TI!$H$62</definedName>
    <definedName name="DevCont_OSL">[3]Assump_TI!$H$61</definedName>
    <definedName name="DevCont_RL">[3]Assump_TI!$H$63</definedName>
    <definedName name="DevCont_TC">[3]Assump_TI!$H$64</definedName>
    <definedName name="DevCont_TL">[3]Assump_TI!$H$63</definedName>
    <definedName name="DevCont_WMC">[3]Assump_TI!$H$69</definedName>
    <definedName name="DevCont_WML">[3]Assump_TI!$H$68</definedName>
    <definedName name="DevContribution">[7]Assump_TI!$H$61</definedName>
    <definedName name="Drawdown_options1">[1]Information!$C$62:$C$64</definedName>
    <definedName name="Drawdown_profile">[1]Information!$C$83:$C$84</definedName>
    <definedName name="DrawOpt1">[2]Input!$G$144</definedName>
    <definedName name="DrawOpt2">[2]Input!$G$145</definedName>
    <definedName name="DrawOpt3">[2]Input!$G$146</definedName>
    <definedName name="DSCRTarget">[2]Scenario!$G$185</definedName>
    <definedName name="EBOn">[2]Input!$J$157</definedName>
    <definedName name="ELScalcs">[1]Calculations!$B$1696</definedName>
    <definedName name="EqBridgeDebtBal1">[2]Funding!$D$110</definedName>
    <definedName name="EqBridgeDebtBal2">[2]Funding!$D$125</definedName>
    <definedName name="equity_bridge_balance">[1]Inputs!$S$142</definedName>
    <definedName name="equity_bridge_solve">[1]Inputs!$R$144</definedName>
    <definedName name="equity_gearing_calc">[1]Calculations!$G$1640</definedName>
    <definedName name="equity_gearing_paste">[1]Calculations!$G$1642</definedName>
    <definedName name="equitycalcs">[1]Calculations!$B$1637</definedName>
    <definedName name="Escalation1_Base_Year">[3]Assump_TI!$H$42</definedName>
    <definedName name="Escalation1_IN">[3]Assump_TI!$H$41</definedName>
    <definedName name="Escalation2_IN">[3]Assump_TI!$H$46</definedName>
    <definedName name="Escalation3_IN">[3]Assump_TI!$H$51</definedName>
    <definedName name="Escalation4_IN">[3]Assump_TI!$H$56</definedName>
    <definedName name="Escalator1_flag">[3]Assump_TI!$H$40</definedName>
    <definedName name="Escrowcalcs">[1]Calculations!$B$1912</definedName>
    <definedName name="FlgCPI">[6]Assump_Main_TI!$L$40</definedName>
    <definedName name="FM_Margin">[1]Inputs!$R$55</definedName>
    <definedName name="FM_Target">[1]Inputs!$S$55</definedName>
    <definedName name="funding_difference">[1]Inputs!$H$138</definedName>
    <definedName name="funding_input">[1]Inputs!$E$144</definedName>
    <definedName name="funding_required">[1]Inputs!$E$145</definedName>
    <definedName name="fundingcalcs">[1]Calculations!$B$1635</definedName>
    <definedName name="fundingReqd">[2]Funding!$D$83</definedName>
    <definedName name="FundingReqd2">[2]Funding!$D$84</definedName>
    <definedName name="FundingReqd3">[2]Funding!$D$157</definedName>
    <definedName name="Fundingsummarycalcs">[1]Calculations!$B$2402</definedName>
    <definedName name="fundreqd">[2]Funding!$D$83:$DJ$83</definedName>
    <definedName name="fundreqd2">[2]Funding!$D$84:$DJ$84</definedName>
    <definedName name="FY_Start_Date">[3]Assump_TI!$H$30</definedName>
    <definedName name="FYMthNo">'[3]Timing Flags_A'!$Q$28</definedName>
    <definedName name="Gear2">[2]Scenario!$G$137</definedName>
    <definedName name="Gear3">[2]Scenario!$G$135</definedName>
    <definedName name="Gear4">[2]Scenario!$G$136</definedName>
    <definedName name="ghvC1">37.694</definedName>
    <definedName name="ghvC2">66.032</definedName>
    <definedName name="GICClosing">[2]Funding!$D$150</definedName>
    <definedName name="GICDraw">[2]Funding!$D$148</definedName>
    <definedName name="Hours_day_IN">[3]Assump_TI!$H$22</definedName>
    <definedName name="ILBOn">[2]Input!$K$157</definedName>
    <definedName name="Inflation_calc_method">[1]Information!$C$67:$C$68</definedName>
    <definedName name="Inflation_options">[1]Inputs!$J$11:$J$14</definedName>
    <definedName name="Info">[1]Information!$A$1</definedName>
    <definedName name="Input1UC">[2]Input1!$G$296</definedName>
    <definedName name="Input2UC">[2]Input2!$G$296</definedName>
    <definedName name="Input3UC">[2]Input3!$G$296</definedName>
    <definedName name="Inputs">[1]Inputs!$B$1</definedName>
    <definedName name="InputUC">[2]Input!$G$296</definedName>
    <definedName name="lifecyclecalcs">[1]Calculations!$B$248</definedName>
    <definedName name="loan_stock_amount">[1]Inputs!$E$137</definedName>
    <definedName name="loan_stock_fixed">[1]Inputs!$I$137</definedName>
    <definedName name="loan_stock_options">[1]Information!$H$67:$H$68</definedName>
    <definedName name="loan_stock_required">[1]Inputs!$H$137</definedName>
    <definedName name="Master_Check">[3]Outputs!$L$23</definedName>
    <definedName name="MaxDSCR">[2]Metrics!$D$122</definedName>
    <definedName name="MezzDebtBal1">[2]Funding!$D$115</definedName>
    <definedName name="MezzDebtBal2">[2]Funding!$D$127</definedName>
    <definedName name="MezzFeeDrv">[2]Funding!$D$129</definedName>
    <definedName name="MezzOn">[2]Input!$H$157</definedName>
    <definedName name="MezzPropofEB">[2]Scenario!$G$141</definedName>
    <definedName name="MezzRollUpInt">[2]Funding!$D$114</definedName>
    <definedName name="minADSCR">[2]Summary!$D$62</definedName>
    <definedName name="minDSCR">[2]Metrics!$D$121</definedName>
    <definedName name="minSnr">[2]Metrics!$D$123</definedName>
    <definedName name="minSub">[2]Metrics!$D$124</definedName>
    <definedName name="Model_Name">[3]Cover!$F$21</definedName>
    <definedName name="Model_Name2">[3]Cover!$D$6</definedName>
    <definedName name="Model_Start_Date">[3]Assump_TI!$H$29</definedName>
    <definedName name="Model_Status2">[3]Outputs!$B$5</definedName>
    <definedName name="ModelType">[8]Assumptions!$G$15</definedName>
    <definedName name="MRA_options">[1]Information!$H$50:$H$52</definedName>
    <definedName name="MRA_profile">[1]Calculations!$J$273:$S$273</definedName>
    <definedName name="NPC_Date">'[4]1. Gen Ass'!$F$24</definedName>
    <definedName name="NPV_Check">[3]Project_CF_A!$G$52</definedName>
    <definedName name="NPVofBid">[2]Summary!$M$50</definedName>
    <definedName name="Operating_Commencement">'[4]1. Gen Ass'!$F$12</definedName>
    <definedName name="Operations_End_Date">[3]Assump_TI!$H$32</definedName>
    <definedName name="Opperiod">[1]Calculations!$J$18:$CM$18</definedName>
    <definedName name="Opperiodrem">[1]Calculations!$J$19:$CM$19</definedName>
    <definedName name="Output_rows">[1]Outputs!$B$1:$B$3</definedName>
    <definedName name="Outputs">[1]Outputs!$B$1</definedName>
    <definedName name="PandLworking">[1]Calculations!$B$94</definedName>
    <definedName name="Period">[1]Calculations!$J$12:$CM$12</definedName>
    <definedName name="periodlookup">[1]Inputs!$E$199:$S$200</definedName>
    <definedName name="periodlookup2">[1]Inputs!$E$262:$BW$263</definedName>
    <definedName name="PL_Annual">'[2]Annual Statements'!$A$8:$AI$39</definedName>
    <definedName name="PL_Semi">[2]Statements!$A$8:$BI$41</definedName>
    <definedName name="PostTaxRtn">[2]Summary!$E$57</definedName>
    <definedName name="PPEquity">[2]Scenario!$G$150</definedName>
    <definedName name="PPS">[1]Outputs!$J$97:$CM$171</definedName>
    <definedName name="Profit_and_loss">[1]Outputs!$J$12:$CM$43</definedName>
    <definedName name="Proj_Return_Actual">[3]Project_CF_A!$G$56</definedName>
    <definedName name="Project_Name">[4]Title!$A$4</definedName>
    <definedName name="PV_Admin_Cost">[3]Project_CF_A!$F$48</definedName>
    <definedName name="PV_CFC_Cost">[3]Project_CF_A!$F$47</definedName>
    <definedName name="PV_CFL_Cost">[3]Project_CF_A!$F$46</definedName>
    <definedName name="PV_OSC_Cost">[3]Project_CF_A!$F$43</definedName>
    <definedName name="PV_OSL_Cost">[3]Project_CF_A!$F$42</definedName>
    <definedName name="PV_TC_Cost">[3]Project_CF_A!$F$45</definedName>
    <definedName name="PV_TL_Cost">[3]Project_CF_A!$F$44</definedName>
    <definedName name="PV_TotalCost">[3]Project_CF_A!$F$51</definedName>
    <definedName name="PV_TotalRevenue">[3]Project_CF_A!$F$38</definedName>
    <definedName name="PV_WMC_Cost">[3]Project_CF_A!$F$50</definedName>
    <definedName name="PV_WML_Cost">[3]Project_CF_A!$F$49</definedName>
    <definedName name="ratio_basis">[1]Information!$H$55:$H$57</definedName>
    <definedName name="Ratios">[1]Outputs!$J$173:$CM$332</definedName>
    <definedName name="Repayment_options">[1]Information!$C$50:$C$52</definedName>
    <definedName name="RiskCollectDistributionSamples">2</definedName>
    <definedName name="RiskExcelReportsGoInNewWorkbook">TRUE</definedName>
    <definedName name="RiskExcelReportsToGenerate">4096</definedName>
    <definedName name="RiskFixedSeed">1</definedName>
    <definedName name="RiskGenerateExcelReportsAtEndOfSimulation">TRUE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FALSE</definedName>
    <definedName name="RiskStandardRecalc">1</definedName>
    <definedName name="RiskStatFunctionsUpdateFreq">1</definedName>
    <definedName name="RiskTemplateSheetName">"myTemplate"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ScenarioNumber">[3]Mapping!$C$11</definedName>
    <definedName name="Seniordebt1calcs">[1]Calculations!$B$2001</definedName>
    <definedName name="Seniordebt2calcs">[1]Calculations!$B$2183</definedName>
    <definedName name="Sense1">[2]Summary!$M$70</definedName>
    <definedName name="SnrDebtBal1">[2]Funding!$D$104</definedName>
    <definedName name="SnrDebtBal2">[2]Funding!$D$124</definedName>
    <definedName name="SnrOn">[2]Input!$G$157</definedName>
    <definedName name="SplitCheck">[2]Scenario!$G$139</definedName>
    <definedName name="subdebt_repay_opt">[1]Information!$C$57:$C$57</definedName>
    <definedName name="SubDebtBal1">[2]Funding!$D$120</definedName>
    <definedName name="SubDebtBal2">[2]Funding!$D$128</definedName>
    <definedName name="Subdebtcalcs">[1]Calculations!$B$1804</definedName>
    <definedName name="SubFeeDrv">[2]Funding!$D$130</definedName>
    <definedName name="SubOn">[2]Input!$I$157</definedName>
    <definedName name="SubPropofEB">[2]Scenario!$G$142</definedName>
    <definedName name="SubRollUpInt">[2]Funding!$D$119</definedName>
    <definedName name="Summary">[2]Summary!$A$1:$O$84</definedName>
    <definedName name="Summary_Print">[2]Summary!$A$1:$O$65</definedName>
    <definedName name="T1ConsFacility">'[9]Gen Ass'!$E$170</definedName>
    <definedName name="T1EBFacility">'[9]Gen Ass'!$E$158</definedName>
    <definedName name="TargetTransitionDate">[10]Gen_Ass!$E$27</definedName>
    <definedName name="Taxcalcs">[1]Calculations!$B$2439</definedName>
    <definedName name="total_funding_difference">[1]Inputs!$H$139</definedName>
    <definedName name="TotalDevContPerPerson">SUM([3]Assump_TI!$H$61:$H$69)</definedName>
    <definedName name="UCdriver">[2]Scenario!$G$296</definedName>
    <definedName name="VATcalcs">[1]Calculations!$B$2542</definedName>
    <definedName name="WCapcalcs">[1]Calculations!$B$1030</definedName>
    <definedName name="wkly_cashflow">[1]Information!$H$60:$H$64</definedName>
  </definedNames>
  <calcPr calcId="145621"/>
</workbook>
</file>

<file path=xl/calcChain.xml><?xml version="1.0" encoding="utf-8"?>
<calcChain xmlns="http://schemas.openxmlformats.org/spreadsheetml/2006/main">
  <c r="J6" i="2" l="1"/>
  <c r="D30" i="2"/>
  <c r="E17" i="2"/>
  <c r="B20" i="2"/>
  <c r="E8" i="3" l="1"/>
  <c r="F8" i="3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D8" i="3"/>
  <c r="C8" i="3"/>
  <c r="C5" i="1" l="1"/>
  <c r="H21" i="2" l="1"/>
  <c r="H24" i="2" l="1"/>
  <c r="H26" i="2" s="1"/>
  <c r="H27" i="2"/>
  <c r="B13" i="2"/>
  <c r="B12" i="2"/>
  <c r="E6" i="2" l="1"/>
  <c r="E7" i="2"/>
  <c r="E8" i="2"/>
  <c r="E9" i="2"/>
  <c r="E11" i="2"/>
  <c r="E12" i="2"/>
  <c r="E13" i="2"/>
  <c r="E5" i="2"/>
  <c r="B8" i="1" l="1"/>
  <c r="B6" i="1"/>
  <c r="D13" i="2" l="1"/>
  <c r="T59" i="3"/>
  <c r="T58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D5" i="2"/>
  <c r="D6" i="2"/>
  <c r="D7" i="2"/>
  <c r="D8" i="2"/>
  <c r="D9" i="2"/>
  <c r="B11" i="2"/>
  <c r="E5" i="1"/>
  <c r="F5" i="1"/>
  <c r="H5" i="1"/>
  <c r="C6" i="1"/>
  <c r="E6" i="1"/>
  <c r="F6" i="1"/>
  <c r="F22" i="1" s="1"/>
  <c r="F24" i="1" s="1"/>
  <c r="E7" i="1"/>
  <c r="F7" i="1"/>
  <c r="H7" i="1"/>
  <c r="C8" i="1"/>
  <c r="E8" i="1"/>
  <c r="E26" i="1" s="1"/>
  <c r="E28" i="1" s="1"/>
  <c r="F8" i="1"/>
  <c r="F26" i="1" s="1"/>
  <c r="F28" i="1" s="1"/>
  <c r="H8" i="1"/>
  <c r="C9" i="1"/>
  <c r="D9" i="1"/>
  <c r="E9" i="1"/>
  <c r="F9" i="1"/>
  <c r="G9" i="1"/>
  <c r="H9" i="1"/>
  <c r="I9" i="1"/>
  <c r="B10" i="1"/>
  <c r="C10" i="1" s="1"/>
  <c r="E10" i="1"/>
  <c r="F10" i="1"/>
  <c r="E11" i="1"/>
  <c r="F11" i="1"/>
  <c r="H11" i="1"/>
  <c r="B12" i="1"/>
  <c r="C12" i="1" s="1"/>
  <c r="F12" i="1"/>
  <c r="B14" i="1"/>
  <c r="F14" i="1"/>
  <c r="F16" i="1" s="1"/>
  <c r="I19" i="1"/>
  <c r="I20" i="1"/>
  <c r="H26" i="1"/>
  <c r="H28" i="1" s="1"/>
  <c r="B34" i="1"/>
  <c r="A35" i="1"/>
  <c r="B35" i="1"/>
  <c r="I35" i="1"/>
  <c r="A36" i="1"/>
  <c r="B36" i="1"/>
  <c r="I36" i="1"/>
  <c r="A37" i="1"/>
  <c r="B37" i="1"/>
  <c r="I37" i="1"/>
  <c r="A38" i="1"/>
  <c r="B38" i="1"/>
  <c r="I38" i="1"/>
  <c r="A39" i="1"/>
  <c r="B39" i="1"/>
  <c r="I39" i="1"/>
  <c r="A40" i="1"/>
  <c r="B40" i="1"/>
  <c r="I40" i="1"/>
  <c r="A41" i="1"/>
  <c r="B41" i="1"/>
  <c r="I41" i="1"/>
  <c r="A42" i="1"/>
  <c r="B42" i="1"/>
  <c r="I42" i="1"/>
  <c r="C47" i="1"/>
  <c r="C48" i="1"/>
  <c r="D48" i="1"/>
  <c r="D5" i="1" s="1"/>
  <c r="G48" i="1"/>
  <c r="G5" i="1" s="1"/>
  <c r="G52" i="1"/>
  <c r="E63" i="1"/>
  <c r="F63" i="1"/>
  <c r="G63" i="1" s="1"/>
  <c r="H63" i="1"/>
  <c r="I63" i="1"/>
  <c r="E64" i="1"/>
  <c r="F64" i="1"/>
  <c r="G64" i="1"/>
  <c r="H64" i="1"/>
  <c r="I64" i="1" s="1"/>
  <c r="E65" i="1"/>
  <c r="F65" i="1"/>
  <c r="G65" i="1"/>
  <c r="H65" i="1"/>
  <c r="I65" i="1" s="1"/>
  <c r="E66" i="1"/>
  <c r="F66" i="1"/>
  <c r="G66" i="1" s="1"/>
  <c r="H66" i="1"/>
  <c r="I66" i="1"/>
  <c r="E67" i="1"/>
  <c r="F67" i="1"/>
  <c r="G67" i="1" s="1"/>
  <c r="H67" i="1"/>
  <c r="I67" i="1"/>
  <c r="B68" i="1"/>
  <c r="C68" i="1"/>
  <c r="D68" i="1"/>
  <c r="E68" i="1"/>
  <c r="F68" i="1"/>
  <c r="G68" i="1" s="1"/>
  <c r="H68" i="1"/>
  <c r="I68" i="1"/>
  <c r="E72" i="1"/>
  <c r="F72" i="1"/>
  <c r="G72" i="1"/>
  <c r="G78" i="1" s="1"/>
  <c r="H72" i="1"/>
  <c r="E85" i="1" s="1"/>
  <c r="E73" i="1"/>
  <c r="F73" i="1"/>
  <c r="G73" i="1"/>
  <c r="H73" i="1"/>
  <c r="E74" i="1"/>
  <c r="F74" i="1"/>
  <c r="G74" i="1"/>
  <c r="H74" i="1"/>
  <c r="E87" i="1" s="1"/>
  <c r="E75" i="1"/>
  <c r="F75" i="1"/>
  <c r="G75" i="1"/>
  <c r="H75" i="1"/>
  <c r="E88" i="1" s="1"/>
  <c r="E76" i="1"/>
  <c r="F76" i="1"/>
  <c r="G76" i="1"/>
  <c r="H76" i="1"/>
  <c r="E77" i="1"/>
  <c r="F77" i="1"/>
  <c r="G77" i="1"/>
  <c r="H77" i="1"/>
  <c r="F78" i="1"/>
  <c r="D85" i="1"/>
  <c r="G85" i="1"/>
  <c r="D86" i="1"/>
  <c r="E86" i="1"/>
  <c r="G86" i="1"/>
  <c r="D87" i="1"/>
  <c r="G87" i="1"/>
  <c r="D88" i="1"/>
  <c r="G88" i="1"/>
  <c r="D89" i="1"/>
  <c r="E89" i="1"/>
  <c r="F89" i="1"/>
  <c r="G89" i="1"/>
  <c r="D90" i="1"/>
  <c r="E90" i="1"/>
  <c r="G90" i="1"/>
  <c r="G91" i="1"/>
  <c r="G92" i="1"/>
  <c r="G93" i="1" s="1"/>
  <c r="E100" i="1"/>
  <c r="F100" i="1"/>
  <c r="G100" i="1"/>
  <c r="H100" i="1"/>
  <c r="I100" i="1"/>
  <c r="J100" i="1"/>
  <c r="K100" i="1"/>
  <c r="L100" i="1"/>
  <c r="N100" i="1"/>
  <c r="O100" i="1"/>
  <c r="N108" i="1"/>
  <c r="E110" i="1"/>
  <c r="F110" i="1"/>
  <c r="G110" i="1"/>
  <c r="H110" i="1"/>
  <c r="I110" i="1"/>
  <c r="J110" i="1"/>
  <c r="D12" i="2" l="1"/>
  <c r="B43" i="1"/>
  <c r="D11" i="2"/>
  <c r="O16" i="1"/>
  <c r="I10" i="1"/>
  <c r="I5" i="1"/>
  <c r="D8" i="1"/>
  <c r="D26" i="1" s="1"/>
  <c r="D28" i="1" s="1"/>
  <c r="H78" i="1"/>
  <c r="E12" i="1"/>
  <c r="E22" i="1" s="1"/>
  <c r="E24" i="1" s="1"/>
  <c r="H10" i="1"/>
  <c r="D10" i="1"/>
  <c r="G8" i="1"/>
  <c r="D7" i="1"/>
  <c r="H6" i="1"/>
  <c r="D6" i="1"/>
  <c r="I6" i="1" s="1"/>
  <c r="H12" i="1"/>
  <c r="D12" i="1"/>
  <c r="I12" i="1" s="1"/>
  <c r="D11" i="1"/>
  <c r="G10" i="1"/>
  <c r="G7" i="1"/>
  <c r="G22" i="1" s="1"/>
  <c r="G24" i="1" s="1"/>
  <c r="C7" i="1"/>
  <c r="I7" i="1" s="1"/>
  <c r="G6" i="1"/>
  <c r="G14" i="1" s="1"/>
  <c r="G16" i="1" s="1"/>
  <c r="G12" i="1"/>
  <c r="G11" i="1"/>
  <c r="C11" i="1"/>
  <c r="I11" i="1" s="1"/>
  <c r="I8" i="1" l="1"/>
  <c r="D22" i="1"/>
  <c r="D24" i="1" s="1"/>
  <c r="E14" i="1"/>
  <c r="E16" i="1" s="1"/>
  <c r="G26" i="1"/>
  <c r="G28" i="1" s="1"/>
  <c r="C22" i="1"/>
  <c r="C14" i="1"/>
  <c r="C16" i="1" s="1"/>
  <c r="D14" i="1"/>
  <c r="D16" i="1" s="1"/>
  <c r="H14" i="1"/>
  <c r="H16" i="1" s="1"/>
  <c r="H22" i="1"/>
  <c r="H24" i="1" s="1"/>
  <c r="C26" i="1"/>
  <c r="I14" i="1"/>
  <c r="I26" i="1" l="1"/>
  <c r="C28" i="1"/>
  <c r="I28" i="1" s="1"/>
  <c r="P7" i="1" s="1"/>
  <c r="I16" i="1"/>
  <c r="P5" i="1" s="1"/>
  <c r="C24" i="1"/>
  <c r="I24" i="1" s="1"/>
  <c r="I22" i="1"/>
  <c r="P6" i="1" l="1"/>
</calcChain>
</file>

<file path=xl/sharedStrings.xml><?xml version="1.0" encoding="utf-8"?>
<sst xmlns="http://schemas.openxmlformats.org/spreadsheetml/2006/main" count="148" uniqueCount="114">
  <si>
    <t>Box Hill</t>
  </si>
  <si>
    <t>Group Households</t>
  </si>
  <si>
    <t>Lone Persons</t>
  </si>
  <si>
    <t>Other Families</t>
  </si>
  <si>
    <t>Lone Parent Families</t>
  </si>
  <si>
    <t>Couples Without Dependents</t>
  </si>
  <si>
    <t>Couples With Dependents</t>
  </si>
  <si>
    <t>Family Type</t>
  </si>
  <si>
    <t>Area</t>
  </si>
  <si>
    <t>85+</t>
  </si>
  <si>
    <t>70-84</t>
  </si>
  <si>
    <t>50-59</t>
  </si>
  <si>
    <t>60-69</t>
  </si>
  <si>
    <t>35-49</t>
  </si>
  <si>
    <t>24-34</t>
  </si>
  <si>
    <t>18-24</t>
  </si>
  <si>
    <t>0-4</t>
  </si>
  <si>
    <t>Age Group</t>
  </si>
  <si>
    <t>Expected additional population of the Box Hill Precinct</t>
  </si>
  <si>
    <t>Less existing residents</t>
  </si>
  <si>
    <t>TOTALS</t>
  </si>
  <si>
    <t>checked 22 May 2013</t>
  </si>
  <si>
    <t>Total Estimated Population</t>
  </si>
  <si>
    <t>Average Occupancy Rate</t>
  </si>
  <si>
    <t>Number Of Estimated Dwellings</t>
  </si>
  <si>
    <t>Dwelling Type</t>
  </si>
  <si>
    <t>Senior Living</t>
  </si>
  <si>
    <t xml:space="preserve">Large Lot Subdivision </t>
  </si>
  <si>
    <t>Multi Dwelling Housing</t>
  </si>
  <si>
    <t>Residential Flat Buildings</t>
  </si>
  <si>
    <t>Integrated Housing</t>
  </si>
  <si>
    <t>Dwellings</t>
  </si>
  <si>
    <t>% of total dwellings</t>
  </si>
  <si>
    <t xml:space="preserve">Total net area (ha) </t>
  </si>
  <si>
    <t>Average Density (d/ha)</t>
  </si>
  <si>
    <t xml:space="preserve">Total </t>
  </si>
  <si>
    <t>E4</t>
  </si>
  <si>
    <t>R5</t>
  </si>
  <si>
    <t>R4</t>
  </si>
  <si>
    <t>R3</t>
  </si>
  <si>
    <t>R2</t>
  </si>
  <si>
    <t>Difference %</t>
  </si>
  <si>
    <t xml:space="preserve">THSC Population </t>
  </si>
  <si>
    <t xml:space="preserve">Difference % </t>
  </si>
  <si>
    <t>THSC Dwellings</t>
  </si>
  <si>
    <t>THSC Net Area</t>
  </si>
  <si>
    <t>Population</t>
  </si>
  <si>
    <t>Net Area</t>
  </si>
  <si>
    <t>Zone</t>
  </si>
  <si>
    <t xml:space="preserve">Tables for Written Plan Below </t>
  </si>
  <si>
    <t xml:space="preserve">*Average occupancy rates determined from weighted average of five existing area contribution plans. </t>
  </si>
  <si>
    <t>Average occupancy rates*</t>
  </si>
  <si>
    <t>Town House (1500m2)</t>
  </si>
  <si>
    <t>Apartment (4000m2)</t>
  </si>
  <si>
    <t>Dwelling (&gt;240m2 &amp; &lt;450m2)</t>
  </si>
  <si>
    <t>Dwelling (&gt;450m2 &amp; &lt;1000m2)</t>
  </si>
  <si>
    <t>3. OCCUPANCY RATES</t>
  </si>
  <si>
    <t>Dwelling Net Ha</t>
  </si>
  <si>
    <t>Average lot size m2</t>
  </si>
  <si>
    <t>Senior Housing</t>
  </si>
  <si>
    <t>Large Lot</t>
  </si>
  <si>
    <t>Town House / Attached (1500m2)</t>
  </si>
  <si>
    <t>2. DENSITY</t>
  </si>
  <si>
    <t>Total</t>
  </si>
  <si>
    <t>1. LAND APPORTIONMENT</t>
  </si>
  <si>
    <t>ASSUMPTIONS</t>
  </si>
  <si>
    <t>Population (Not Inc. Existing Residents)</t>
  </si>
  <si>
    <t>SPC Population</t>
  </si>
  <si>
    <t>SPC Dwellings</t>
  </si>
  <si>
    <t>KCP Population</t>
  </si>
  <si>
    <t>KCP Dwellings</t>
  </si>
  <si>
    <t>Apportioned based on land area of SPC</t>
  </si>
  <si>
    <t>Existing Population (SPC)</t>
  </si>
  <si>
    <t>Apportioned based on land area of KCP</t>
  </si>
  <si>
    <t>Existing Population (KCP)</t>
  </si>
  <si>
    <t>Existing Population (Total)</t>
  </si>
  <si>
    <t>Total Population</t>
  </si>
  <si>
    <t>Total Dwellings</t>
  </si>
  <si>
    <t xml:space="preserve">Less Land owned by s94 exempt providers    </t>
  </si>
  <si>
    <t>R4 - KCP (RDN 30 DW/HA)</t>
  </si>
  <si>
    <t>R3 - SPC (RDN 18 DW/HA)</t>
  </si>
  <si>
    <t>Less Land owned by s94 exempt providers and for schools not zoned</t>
  </si>
  <si>
    <t>R3 - KCP (RDN 18 DW/HA)</t>
  </si>
  <si>
    <t>R2 - SPC (RDN 10 DW/HA)</t>
  </si>
  <si>
    <t>R2 - SPC (RDN 15 DW/HA)</t>
  </si>
  <si>
    <t>SPC</t>
  </si>
  <si>
    <t>R2 - KCP (LARGE LOT RDN 5 DW/HA)</t>
  </si>
  <si>
    <t>KCP</t>
  </si>
  <si>
    <t>Less Land for schools not zoned</t>
  </si>
  <si>
    <t>R2 - KCP (RDN 15 DW/HA)</t>
  </si>
  <si>
    <t>R1 - KCP (RDN 60 DW/HA)</t>
  </si>
  <si>
    <t>Ave. Occ Rate</t>
  </si>
  <si>
    <t>Total (Dwellings)</t>
  </si>
  <si>
    <t>Area (Ha)</t>
  </si>
  <si>
    <t>Zone Areas and Dwellings</t>
  </si>
  <si>
    <t>November 2014</t>
  </si>
  <si>
    <t>Box Hill Precinct - Dwelling and Population Calculations</t>
  </si>
  <si>
    <t>Total (SPC)</t>
  </si>
  <si>
    <t>Total (KCP)</t>
  </si>
  <si>
    <t>Total Non-Residential Land Area</t>
  </si>
  <si>
    <t>B7 - SPC</t>
  </si>
  <si>
    <t>B6 - SPC</t>
  </si>
  <si>
    <t>IN2 - KCP</t>
  </si>
  <si>
    <t>B7 - KCP</t>
  </si>
  <si>
    <t>B2 - KCP</t>
  </si>
  <si>
    <t>Efficiency</t>
  </si>
  <si>
    <t>Zone Areas and GFA</t>
  </si>
  <si>
    <t>Box Hill Precinct - GFA Calculations</t>
  </si>
  <si>
    <t>Development Path Assumptions</t>
  </si>
  <si>
    <t>Year of Plan</t>
  </si>
  <si>
    <t>Development Path - Residential</t>
  </si>
  <si>
    <t>Development Path - Non-Residential</t>
  </si>
  <si>
    <t>GFA (ha)</t>
  </si>
  <si>
    <t>GFA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</si>
</sst>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0.0%"/>
    <numFmt numFmtId="167" formatCode="_(#,##0.0%_);_)\(#,##0.0%\);\-_);_(@_)"/>
    <numFmt numFmtId="168" formatCode="_(&quot;$&quot;#,##0.0_);\(&quot;$&quot;#,##0.0\);_(&quot;$&quot;#,##0.0_)"/>
    <numFmt numFmtId="169" formatCode="_(#,##0.0\x_);\(#,##0.0\x\);_(#,##0.0\x_)"/>
    <numFmt numFmtId="170" formatCode="_(#,##0.0_);\(#,##0.0\);_(#,##0.0_)"/>
    <numFmt numFmtId="171" formatCode="_(#,##0.0%_);\(#,##0.0%\);_(#,##0.0%_)"/>
    <numFmt numFmtId="172" formatCode="_(###0_);\(###0\);_(###0_)"/>
    <numFmt numFmtId="173" formatCode="_)d/mm/yy_)"/>
    <numFmt numFmtId="174" formatCode="_(* #,##0%_)_;;_(* \(#,##0%\)_;;_(* #,##0%_)_;"/>
    <numFmt numFmtId="175" formatCode="\A&quot;$&quot;#,##0.00"/>
    <numFmt numFmtId="176" formatCode="&quot;$&quot;#,##0_);\(&quot;$&quot;#,##0\)"/>
    <numFmt numFmtId="177" formatCode="0.0%_);\(0.0%\);0.0%_);@_%_)"/>
    <numFmt numFmtId="178" formatCode="0.00\ \x"/>
    <numFmt numFmtId="179" formatCode="_(0.0%_);\(0.0%\);;"/>
    <numFmt numFmtId="180" formatCode="#,##0_%_);\(#,##0\)_%;#,##0_%_);@_%_)"/>
    <numFmt numFmtId="181" formatCode="#,##0.00_%_);\(#,##0.00\)_%;#,##0.00_%_);@_%_)"/>
    <numFmt numFmtId="182" formatCode="#,##0.0\ \ ;[Red]\-#,##0.0\ \ "/>
    <numFmt numFmtId="183" formatCode="&quot;$&quot;#,##0_%_);\(&quot;$&quot;#,##0\)_%;&quot;$&quot;#,##0_%_);@_%_)"/>
    <numFmt numFmtId="184" formatCode="&quot;$&quot;#,##0.00_%_);\(&quot;$&quot;#,##0.00\)_%;&quot;$&quot;#,##0.00_%_);@_%_)"/>
    <numFmt numFmtId="185" formatCode="&quot;€&quot;_-0.00"/>
    <numFmt numFmtId="186" formatCode="&quot;£&quot;_-0.00"/>
    <numFmt numFmtId="187" formatCode="&quot;$&quot;#,##0.00_);[Red]\(&quot;$&quot;#,##0.00\)"/>
    <numFmt numFmtId="188" formatCode="#,##0.00000;[Red]\-#,##0.00000"/>
    <numFmt numFmtId="189" formatCode="#,##0_);[Red]\(#,##0\);&quot;-&quot;_);[Blue]&quot;Error-&quot;@"/>
    <numFmt numFmtId="190" formatCode="#,##0\ ;\(#,##0\);\-\ "/>
    <numFmt numFmtId="191" formatCode="m/d/yy_%_)"/>
    <numFmt numFmtId="192" formatCode="yyyy"/>
    <numFmt numFmtId="193" formatCode="mmm\ yy"/>
    <numFmt numFmtId="194" formatCode="0.0000"/>
    <numFmt numFmtId="195" formatCode="_-* #,##0\ _D_M_-;\-* #,##0\ _D_M_-;_-* &quot;-&quot;\ _D_M_-;_-@_-"/>
    <numFmt numFmtId="196" formatCode="_-* #,##0.00\ _D_M_-;\-* #,##0.00\ _D_M_-;_-* &quot;-&quot;??\ _D_M_-;_-@_-"/>
    <numFmt numFmtId="197" formatCode="\ #,##0_-;\(#,##0\);\ &quot;-&quot;_-;_-@_-"/>
    <numFmt numFmtId="198" formatCode="#,##0.00\ [$DM-407]"/>
    <numFmt numFmtId="199" formatCode="0_%_);\(0\)_%;0_%_);@_%_)"/>
    <numFmt numFmtId="200" formatCode="_-[$€-2]* #,##0.00_-;\-[$€-2]* #,##0.00_-;_-[$€-2]* &quot;-&quot;??_-"/>
    <numFmt numFmtId="201" formatCode="0_);[Red]\(0\)"/>
    <numFmt numFmtId="202" formatCode="0.00_);[Red]\(0.00\)"/>
    <numFmt numFmtId="203" formatCode="0.0000_);[Red]\(0.0000\)"/>
    <numFmt numFmtId="204" formatCode="#,##0_);\(#,##0\);&quot;-&quot;_)"/>
    <numFmt numFmtId="205" formatCode="dd\-mmm\-yy"/>
    <numFmt numFmtId="206" formatCode="0.0\%_);\(0.0\%\);0.0\%_);@_%_)"/>
    <numFmt numFmtId="207" formatCode="_-* #,##0.0_-;* \-#,##0.0_-;_-\ * &quot;-&quot;??_-;_-@_-"/>
    <numFmt numFmtId="208" formatCode="#,##0.0_);\(#,##0.0\)"/>
    <numFmt numFmtId="209" formatCode="\ ;\ ;"/>
    <numFmt numFmtId="210" formatCode="_-#,##0_-;\(#,##0\);_-&quot;-&quot;_-;_-@_-"/>
    <numFmt numFmtId="211" formatCode="_-###0_-;\(###0\);_-&quot;-&quot;_-;_-@_-"/>
    <numFmt numFmtId="212" formatCode="_-* #,##0.0_-;\(#,##0.0\);_-* &quot;-&quot;_-;_-@_-"/>
    <numFmt numFmtId="213" formatCode="_(* #,##0.00_)_;;_(* \(#,##0.00\)_;;_(* #,##0.00_)_;"/>
    <numFmt numFmtId="214" formatCode="_-* #,##0.00_-;\(#,##0.00\);_-* &quot;-&quot;_-;_-@_-"/>
    <numFmt numFmtId="215" formatCode="_(* #,##0.0000_)_;;_(* \(#,##0.0000\)_;;_(* #,##0.0000_)_;"/>
    <numFmt numFmtId="216" formatCode="_-#,##0.00\x_-;\(#,##0.00\x\);_-&quot;-&quot;_-;_-@_-"/>
    <numFmt numFmtId="217" formatCode="_-* #&quot;$&quot;##0.00_-;\(#&quot;$&quot;##0.00\);_-* &quot;-&quot;_-;_-@_-"/>
    <numFmt numFmtId="218" formatCode="\ 0%;\-0%"/>
    <numFmt numFmtId="219" formatCode="\ 0.0%;\-0.0%"/>
    <numFmt numFmtId="220" formatCode="\ 0.00%;\-0.00%"/>
    <numFmt numFmtId="221" formatCode="\ 0.000%;\-0.000%"/>
    <numFmt numFmtId="222" formatCode="\ 0.0000%;\-0.0000%"/>
    <numFmt numFmtId="223" formatCode="_-* #,##0.00_-;\(#,##0.00\);_-* &quot;-&quot;??_-;_-@_-"/>
    <numFmt numFmtId="224" formatCode="#,##0;[Red]\(#,##0\);&quot;-&quot;"/>
    <numFmt numFmtId="225" formatCode="#,##0_);\(#,##0\);&quot;-  &quot;"/>
    <numFmt numFmtId="226" formatCode="_(#,##0_);\(#,##0\);_(#,##0_)"/>
    <numFmt numFmtId="227" formatCode="#,##0_*;\(#,##0\);0_*"/>
    <numFmt numFmtId="228" formatCode="?.?,,_);[Red]\(?.?,,\)"/>
    <numFmt numFmtId="229" formatCode="0.0\x_)_);&quot;NM&quot;_x_)_);0.0\x_)_);@_%_)"/>
    <numFmt numFmtId="230" formatCode="#,##0_ ;\-#,##0\ "/>
    <numFmt numFmtId="231" formatCode="\ ###0_-;\(#,##0\);\ &quot;-&quot;_-;_-@_-"/>
    <numFmt numFmtId="232" formatCode="_-\ #,##0.0_-;\(#,##0.0\);_-\ &quot;-&quot;_-;_-@_-"/>
    <numFmt numFmtId="233" formatCode="\ #,##0.00_-;\(#,##0.00\);\ &quot;-&quot;_-;_-@_-"/>
    <numFmt numFmtId="234" formatCode="\ #,##0.000_-;\(#,##0.000\);\ &quot;-&quot;_-;_-@_-"/>
    <numFmt numFmtId="235" formatCode="\ #,##0.0000_-;\(#,##0.0000\);\ &quot;-&quot;_-;_-@_-"/>
    <numFmt numFmtId="236" formatCode="\ #,##0.00\x_-;\(#,##0.00\x\);\ &quot;-&quot;_-;_-@_-"/>
    <numFmt numFmtId="237" formatCode="mmm"/>
    <numFmt numFmtId="238" formatCode="&quot;Yes&quot;;;&quot;No&quot;"/>
    <numFmt numFmtId="239" formatCode="\+0.00%;\-0.00%"/>
    <numFmt numFmtId="240" formatCode="0.0%_*;\(0.0%\)"/>
    <numFmt numFmtId="241" formatCode="[$£-809]#,##0"/>
    <numFmt numFmtId="242" formatCode="_(#,##0_)\ ;\(#,##0\)\ ;_(#,###\-_)\ ;@\ \ "/>
    <numFmt numFmtId="243" formatCode="_(* #,##0.00%_)_;;_(* \(#,##0.00%\)_;;_(* #,##0.00%_)_;"/>
    <numFmt numFmtId="244" formatCode="0.00\ \ \x"/>
    <numFmt numFmtId="245" formatCode="[&lt;1000]\ 0_);[&gt;1000]\ dd\-mmm\-yy;General"/>
    <numFmt numFmtId="246" formatCode="#,##0.0%_);\(#,##0.0%\);\-_);@_)"/>
    <numFmt numFmtId="247" formatCode="#,##0.0;\(#,##0.0\)"/>
    <numFmt numFmtId="248" formatCode="#,##0_*;\(#,##0\);0_*;@_)"/>
    <numFmt numFmtId="249" formatCode="#,##0_ ;\(#,##0\)_-;&quot;-&quot;"/>
    <numFmt numFmtId="250" formatCode="#,##0;[Red]\ \ \(#,##0\)"/>
    <numFmt numFmtId="251" formatCode="_-* #,##0\ &quot;DM&quot;_-;\-* #,##0\ &quot;DM&quot;_-;_-* &quot;-&quot;\ &quot;DM&quot;_-;_-@_-"/>
    <numFmt numFmtId="252" formatCode="_-* #,##0.00\ &quot;DM&quot;_-;\-* #,##0.00\ &quot;DM&quot;_-;_-* &quot;-&quot;??\ &quot;DM&quot;_-;_-@_-"/>
    <numFmt numFmtId="253" formatCode="0\ \ ;\(0\)\ \ \ "/>
    <numFmt numFmtId="254" formatCode="#&quot; Yr &quot;##&quot; Mth&quot;"/>
  </numFmts>
  <fonts count="112"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color rgb="FFFFFFFF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sz val="9"/>
      <name val="Helvetica 45 Light"/>
      <family val="2"/>
    </font>
    <font>
      <sz val="10"/>
      <name val="Helv"/>
    </font>
    <font>
      <sz val="10"/>
      <name val="Geneva"/>
    </font>
    <font>
      <sz val="10"/>
      <name val="Helvetica 45 Light"/>
      <family val="2"/>
    </font>
    <font>
      <sz val="10"/>
      <color indexed="9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0"/>
      <color indexed="56"/>
      <name val="Arial"/>
      <family val="2"/>
    </font>
    <font>
      <b/>
      <sz val="11"/>
      <name val="Arial"/>
      <family val="2"/>
    </font>
    <font>
      <sz val="8"/>
      <color indexed="22"/>
      <name val="Arial"/>
      <family val="2"/>
    </font>
    <font>
      <sz val="10"/>
      <color indexed="12"/>
      <name val="Palatino"/>
    </font>
    <font>
      <b/>
      <sz val="10"/>
      <name val="MS Sans Serif"/>
      <family val="2"/>
    </font>
    <font>
      <sz val="8"/>
      <name val="Times New Roman"/>
      <family val="1"/>
    </font>
    <font>
      <b/>
      <sz val="12"/>
      <color indexed="9"/>
      <name val="Arial"/>
      <family val="2"/>
    </font>
    <font>
      <sz val="10"/>
      <name val="Times"/>
      <family val="1"/>
    </font>
    <font>
      <sz val="8"/>
      <name val="Palatino"/>
      <family val="1"/>
    </font>
    <font>
      <i/>
      <sz val="10"/>
      <name val="Arial"/>
      <family val="2"/>
    </font>
    <font>
      <sz val="10"/>
      <color indexed="12"/>
      <name val="Book Antiqua"/>
      <family val="1"/>
    </font>
    <font>
      <sz val="10"/>
      <name val="Book Antiqua"/>
      <family val="1"/>
    </font>
    <font>
      <sz val="10"/>
      <color indexed="24"/>
      <name val="Arial"/>
      <family val="2"/>
    </font>
    <font>
      <sz val="6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color indexed="50"/>
      <name val="Arial"/>
      <family val="2"/>
    </font>
    <font>
      <sz val="10"/>
      <color indexed="60"/>
      <name val="Times New Roman"/>
      <family val="1"/>
    </font>
    <font>
      <b/>
      <sz val="11"/>
      <name val="Arial Narrow"/>
      <family val="2"/>
    </font>
    <font>
      <b/>
      <sz val="10"/>
      <color indexed="9"/>
      <name val="Arial"/>
      <family val="2"/>
    </font>
    <font>
      <sz val="10"/>
      <name val="Helvetica 45 Light"/>
    </font>
    <font>
      <strike/>
      <sz val="10"/>
      <name val="Courier New"/>
      <family val="3"/>
    </font>
    <font>
      <sz val="10"/>
      <color indexed="23"/>
      <name val="Arial"/>
      <family val="2"/>
    </font>
    <font>
      <sz val="8"/>
      <color indexed="58"/>
      <name val="Arial"/>
      <family val="2"/>
    </font>
    <font>
      <sz val="12"/>
      <name val="Times New Roman"/>
      <family val="1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10"/>
      <name val="CG Times (E1)"/>
    </font>
    <font>
      <sz val="6"/>
      <name val="CG Times (E1)"/>
    </font>
    <font>
      <b/>
      <sz val="11"/>
      <color indexed="9"/>
      <name val="Arial"/>
      <family val="2"/>
    </font>
    <font>
      <b/>
      <sz val="8"/>
      <color indexed="9"/>
      <name val="Arial"/>
      <family val="2"/>
    </font>
    <font>
      <sz val="6"/>
      <color indexed="16"/>
      <name val="Palatino"/>
      <family val="1"/>
    </font>
    <font>
      <b/>
      <sz val="20"/>
      <name val="Tahoma"/>
      <family val="2"/>
    </font>
    <font>
      <b/>
      <sz val="10"/>
      <name val="Tahoma"/>
      <family val="2"/>
    </font>
    <font>
      <sz val="6"/>
      <name val="Palatino"/>
      <family val="1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i/>
      <sz val="14"/>
      <name val="Palatino"/>
      <family val="1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24"/>
      <name val="Geneva"/>
    </font>
    <font>
      <u/>
      <sz val="10"/>
      <color indexed="12"/>
      <name val="Arial"/>
      <family val="2"/>
    </font>
    <font>
      <b/>
      <sz val="10"/>
      <color indexed="61"/>
      <name val="Wingdings"/>
      <charset val="2"/>
    </font>
    <font>
      <b/>
      <u/>
      <sz val="8"/>
      <color indexed="61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sz val="12"/>
      <color indexed="23"/>
      <name val="Times New Roman"/>
      <family val="1"/>
    </font>
    <font>
      <sz val="10"/>
      <color indexed="18"/>
      <name val="Times New Roman"/>
      <family val="1"/>
    </font>
    <font>
      <sz val="10"/>
      <color indexed="60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0"/>
      <name val="Arial Narrow"/>
      <family val="2"/>
    </font>
    <font>
      <b/>
      <sz val="8"/>
      <name val="Arial"/>
      <family val="2"/>
    </font>
    <font>
      <sz val="8"/>
      <name val="Helv"/>
    </font>
    <font>
      <b/>
      <sz val="12"/>
      <name val="Arial"/>
      <family val="2"/>
    </font>
    <font>
      <sz val="10"/>
      <name val="Times New Roman"/>
      <family val="1"/>
    </font>
    <font>
      <sz val="10"/>
      <name val="Palatino"/>
      <family val="1"/>
    </font>
    <font>
      <sz val="10"/>
      <color indexed="16"/>
      <name val="Arial"/>
      <family val="2"/>
    </font>
    <font>
      <sz val="10"/>
      <color indexed="55"/>
      <name val="Arial"/>
      <family val="2"/>
    </font>
    <font>
      <sz val="10"/>
      <color indexed="14"/>
      <name val="Arial"/>
      <family val="2"/>
    </font>
    <font>
      <sz val="10"/>
      <color indexed="16"/>
      <name val="Helvetica-Black"/>
    </font>
    <font>
      <sz val="8"/>
      <color indexed="20"/>
      <name val="Arial"/>
      <family val="2"/>
    </font>
    <font>
      <sz val="7"/>
      <color indexed="54"/>
      <name val="Arial"/>
      <family val="2"/>
    </font>
    <font>
      <sz val="8"/>
      <color indexed="23"/>
      <name val="Arial"/>
      <family val="2"/>
    </font>
    <font>
      <b/>
      <sz val="12"/>
      <color indexed="63"/>
      <name val="Arial"/>
      <family val="2"/>
    </font>
    <font>
      <b/>
      <i/>
      <sz val="12"/>
      <color indexed="9"/>
      <name val="Arial"/>
      <family val="2"/>
    </font>
    <font>
      <b/>
      <i/>
      <sz val="10"/>
      <color indexed="9"/>
      <name val="Arial"/>
      <family val="2"/>
    </font>
    <font>
      <b/>
      <sz val="13"/>
      <name val="Arial"/>
      <family val="2"/>
    </font>
    <font>
      <b/>
      <sz val="10"/>
      <name val="Arial Narrow"/>
      <family val="2"/>
    </font>
    <font>
      <b/>
      <sz val="9"/>
      <name val="Palatino"/>
      <family val="1"/>
    </font>
    <font>
      <sz val="9"/>
      <color indexed="21"/>
      <name val="Helvetica-Black"/>
    </font>
    <font>
      <u/>
      <sz val="10"/>
      <name val="Arial"/>
      <family val="2"/>
    </font>
    <font>
      <sz val="12"/>
      <name val="Palatino"/>
      <family val="1"/>
    </font>
    <font>
      <sz val="11"/>
      <name val="Helvetica-Black"/>
    </font>
    <font>
      <i/>
      <sz val="12"/>
      <color indexed="18"/>
      <name val="Times New Roman"/>
      <family val="1"/>
    </font>
    <font>
      <sz val="12"/>
      <name val="Arial MT"/>
    </font>
    <font>
      <u/>
      <sz val="8"/>
      <name val="Arial"/>
      <family val="2"/>
    </font>
    <font>
      <sz val="7"/>
      <color indexed="55"/>
      <name val="Arial"/>
      <family val="2"/>
    </font>
    <font>
      <sz val="10"/>
      <name val="Courier"/>
      <family val="3"/>
    </font>
    <font>
      <sz val="10"/>
      <color indexed="10"/>
      <name val="Arial"/>
      <family val="2"/>
    </font>
    <font>
      <b/>
      <i/>
      <sz val="8"/>
      <name val="Helv"/>
    </font>
    <font>
      <b/>
      <i/>
      <sz val="10"/>
      <name val="Arial"/>
      <family val="2"/>
    </font>
    <font>
      <sz val="10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mediumGray">
        <fgColor indexed="17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6"/>
        <bgColor indexed="64"/>
      </patternFill>
    </fill>
    <fill>
      <patternFill patternType="gray125">
        <fgColor indexed="8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 style="thin">
        <color indexed="41"/>
      </left>
      <right style="thin">
        <color indexed="9"/>
      </right>
      <top style="thin">
        <color indexed="41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tted">
        <color indexed="12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 style="thin">
        <color indexed="16"/>
      </top>
      <bottom style="thin">
        <color indexed="16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361">
    <xf numFmtId="0" fontId="0" fillId="0" borderId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" fillId="0" borderId="0"/>
    <xf numFmtId="0" fontId="15" fillId="0" borderId="0"/>
    <xf numFmtId="0" fontId="10" fillId="0" borderId="0"/>
    <xf numFmtId="38" fontId="16" fillId="0" borderId="0" applyFont="0" applyFill="0" applyBorder="0" applyAlignment="0" applyProtection="0">
      <alignment horizontal="right"/>
      <protection locked="0"/>
    </xf>
    <xf numFmtId="0" fontId="17" fillId="0" borderId="0"/>
    <xf numFmtId="0" fontId="18" fillId="0" borderId="0" applyFill="0" applyBorder="0" applyAlignment="0" applyProtection="0"/>
    <xf numFmtId="0" fontId="18" fillId="0" borderId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9" fillId="9" borderId="0" applyNumberFormat="0" applyBorder="0" applyAlignment="0" applyProtection="0"/>
    <xf numFmtId="167" fontId="20" fillId="10" borderId="0"/>
    <xf numFmtId="166" fontId="21" fillId="0" borderId="14" applyNumberFormat="0"/>
    <xf numFmtId="2" fontId="22" fillId="11" borderId="8" applyNumberFormat="0" applyProtection="0"/>
    <xf numFmtId="168" fontId="3" fillId="0" borderId="15">
      <alignment horizontal="center" vertical="center"/>
      <protection locked="0"/>
    </xf>
    <xf numFmtId="14" fontId="3" fillId="0" borderId="15">
      <alignment horizontal="center" vertical="center"/>
      <protection locked="0"/>
    </xf>
    <xf numFmtId="169" fontId="3" fillId="0" borderId="15">
      <alignment horizontal="center" vertical="center"/>
      <protection locked="0"/>
    </xf>
    <xf numFmtId="170" fontId="3" fillId="0" borderId="15">
      <alignment horizontal="center" vertical="center"/>
      <protection locked="0"/>
    </xf>
    <xf numFmtId="171" fontId="3" fillId="0" borderId="15">
      <alignment horizontal="center" vertical="center"/>
      <protection locked="0"/>
    </xf>
    <xf numFmtId="172" fontId="3" fillId="0" borderId="15">
      <alignment horizontal="center" vertical="center"/>
      <protection locked="0"/>
    </xf>
    <xf numFmtId="0" fontId="3" fillId="0" borderId="15">
      <alignment vertical="center"/>
      <protection locked="0"/>
    </xf>
    <xf numFmtId="168" fontId="3" fillId="0" borderId="15">
      <alignment horizontal="right" vertical="center"/>
      <protection locked="0"/>
    </xf>
    <xf numFmtId="173" fontId="3" fillId="0" borderId="15">
      <alignment horizontal="right" vertical="center"/>
      <protection locked="0"/>
    </xf>
    <xf numFmtId="169" fontId="3" fillId="0" borderId="15">
      <alignment horizontal="right" vertical="center"/>
      <protection locked="0"/>
    </xf>
    <xf numFmtId="170" fontId="3" fillId="0" borderId="16">
      <alignment vertical="center"/>
      <protection locked="0"/>
    </xf>
    <xf numFmtId="174" fontId="3" fillId="0" borderId="16">
      <alignment vertical="center"/>
      <protection locked="0"/>
    </xf>
    <xf numFmtId="172" fontId="3" fillId="0" borderId="15">
      <alignment horizontal="right" vertical="center"/>
      <protection locked="0"/>
    </xf>
    <xf numFmtId="175" fontId="23" fillId="0" borderId="17" applyBorder="0">
      <alignment vertical="center"/>
      <protection hidden="1"/>
    </xf>
    <xf numFmtId="0" fontId="24" fillId="5" borderId="0">
      <alignment vertical="center"/>
    </xf>
    <xf numFmtId="9" fontId="25" fillId="0" borderId="0">
      <alignment horizontal="center"/>
    </xf>
    <xf numFmtId="176" fontId="26" fillId="0" borderId="11" applyAlignment="0" applyProtection="0"/>
    <xf numFmtId="0" fontId="27" fillId="0" borderId="18" applyNumberFormat="0" applyFont="0" applyFill="0" applyAlignment="0" applyProtection="0"/>
    <xf numFmtId="0" fontId="27" fillId="0" borderId="19" applyNumberFormat="0" applyFont="0" applyFill="0" applyAlignment="0" applyProtection="0"/>
    <xf numFmtId="0" fontId="28" fillId="12" borderId="20"/>
    <xf numFmtId="38" fontId="29" fillId="0" borderId="8">
      <alignment horizontal="right"/>
    </xf>
    <xf numFmtId="177" fontId="30" fillId="0" borderId="0" applyFill="0" applyBorder="0" applyAlignment="0"/>
    <xf numFmtId="178" fontId="10" fillId="13" borderId="0" applyFont="0" applyFill="0" applyBorder="0" applyAlignment="0" applyProtection="0"/>
    <xf numFmtId="0" fontId="3" fillId="0" borderId="0" applyNumberFormat="0" applyFont="0" applyFill="0" applyBorder="0">
      <alignment horizontal="center" vertical="center"/>
      <protection locked="0"/>
    </xf>
    <xf numFmtId="168" fontId="3" fillId="0" borderId="0" applyFill="0" applyBorder="0">
      <alignment horizontal="center" vertical="center"/>
    </xf>
    <xf numFmtId="14" fontId="3" fillId="0" borderId="0" applyFill="0" applyBorder="0">
      <alignment horizontal="center" vertical="center"/>
    </xf>
    <xf numFmtId="169" fontId="3" fillId="0" borderId="0" applyFill="0" applyBorder="0">
      <alignment horizontal="center" vertical="center"/>
    </xf>
    <xf numFmtId="170" fontId="3" fillId="0" borderId="0" applyFill="0" applyBorder="0">
      <alignment horizontal="center" vertical="center"/>
    </xf>
    <xf numFmtId="171" fontId="3" fillId="0" borderId="0" applyFill="0" applyBorder="0">
      <alignment horizontal="center" vertical="center"/>
    </xf>
    <xf numFmtId="172" fontId="3" fillId="0" borderId="0" applyFill="0" applyBorder="0">
      <alignment horizontal="center" vertical="center"/>
    </xf>
    <xf numFmtId="0" fontId="31" fillId="0" borderId="0"/>
    <xf numFmtId="179" fontId="16" fillId="0" borderId="0" applyFont="0" applyFill="0" applyBorder="0" applyAlignment="0" applyProtection="0"/>
    <xf numFmtId="180" fontId="30" fillId="0" borderId="0" applyFont="0" applyFill="0" applyBorder="0" applyAlignment="0" applyProtection="0">
      <alignment horizontal="right"/>
    </xf>
    <xf numFmtId="181" fontId="30" fillId="0" borderId="0" applyFont="0" applyFill="0" applyBorder="0" applyAlignment="0" applyProtection="0">
      <alignment horizontal="right"/>
    </xf>
    <xf numFmtId="182" fontId="32" fillId="12" borderId="0" applyFill="0" applyBorder="0" applyAlignment="0">
      <protection locked="0"/>
    </xf>
    <xf numFmtId="182" fontId="33" fillId="0" borderId="0" applyFill="0" applyBorder="0" applyAlignment="0">
      <protection locked="0"/>
    </xf>
    <xf numFmtId="3" fontId="34" fillId="0" borderId="0" applyFont="0" applyFill="0" applyBorder="0" applyAlignment="0" applyProtection="0"/>
    <xf numFmtId="0" fontId="16" fillId="0" borderId="0"/>
    <xf numFmtId="0" fontId="16" fillId="0" borderId="0"/>
    <xf numFmtId="0" fontId="35" fillId="0" borderId="0"/>
    <xf numFmtId="0" fontId="21" fillId="14" borderId="21" applyFont="0">
      <alignment wrapText="1"/>
    </xf>
    <xf numFmtId="0" fontId="36" fillId="0" borderId="0">
      <alignment horizontal="left"/>
    </xf>
    <xf numFmtId="0" fontId="37" fillId="0" borderId="0"/>
    <xf numFmtId="0" fontId="38" fillId="0" borderId="0">
      <alignment horizontal="left"/>
    </xf>
    <xf numFmtId="0" fontId="16" fillId="0" borderId="0"/>
    <xf numFmtId="0" fontId="16" fillId="0" borderId="0"/>
    <xf numFmtId="0" fontId="16" fillId="0" borderId="0"/>
    <xf numFmtId="177" fontId="30" fillId="0" borderId="0" applyFill="0" applyBorder="0">
      <protection locked="0"/>
    </xf>
    <xf numFmtId="181" fontId="30" fillId="0" borderId="0" applyFill="0" applyBorder="0"/>
    <xf numFmtId="181" fontId="30" fillId="0" borderId="0" applyFill="0" applyBorder="0">
      <protection locked="0"/>
    </xf>
    <xf numFmtId="181" fontId="30" fillId="0" borderId="0" applyFill="0" applyBorder="0"/>
    <xf numFmtId="183" fontId="30" fillId="0" borderId="0" applyFont="0" applyFill="0" applyBorder="0" applyAlignment="0" applyProtection="0">
      <alignment horizontal="right"/>
    </xf>
    <xf numFmtId="184" fontId="30" fillId="0" borderId="0" applyFont="0" applyFill="0" applyBorder="0" applyAlignment="0" applyProtection="0">
      <alignment horizontal="right"/>
    </xf>
    <xf numFmtId="185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7" fontId="16" fillId="0" borderId="0" applyFill="0" applyBorder="0">
      <alignment horizontal="right"/>
    </xf>
    <xf numFmtId="188" fontId="10" fillId="0" borderId="0" applyFont="0" applyFill="0" applyBorder="0" applyAlignment="0" applyProtection="0"/>
    <xf numFmtId="38" fontId="39" fillId="11" borderId="22"/>
    <xf numFmtId="189" fontId="4" fillId="11" borderId="14">
      <protection locked="0"/>
    </xf>
    <xf numFmtId="38" fontId="39" fillId="11" borderId="22"/>
    <xf numFmtId="190" fontId="40" fillId="15" borderId="23"/>
    <xf numFmtId="15" fontId="10" fillId="0" borderId="0"/>
    <xf numFmtId="0" fontId="16" fillId="0" borderId="0"/>
    <xf numFmtId="0" fontId="16" fillId="0" borderId="0"/>
    <xf numFmtId="191" fontId="30" fillId="0" borderId="0" applyFont="0" applyFill="0" applyBorder="0" applyAlignment="0" applyProtection="0"/>
    <xf numFmtId="15" fontId="21" fillId="0" borderId="0" applyFill="0" applyBorder="0">
      <protection locked="0"/>
    </xf>
    <xf numFmtId="192" fontId="41" fillId="0" borderId="0">
      <alignment horizontal="center"/>
      <protection hidden="1"/>
    </xf>
    <xf numFmtId="15" fontId="10" fillId="0" borderId="0"/>
    <xf numFmtId="193" fontId="42" fillId="12" borderId="0">
      <alignment horizontal="center"/>
    </xf>
    <xf numFmtId="1" fontId="10" fillId="0" borderId="0" applyFill="0" applyBorder="0">
      <alignment horizontal="right"/>
    </xf>
    <xf numFmtId="2" fontId="10" fillId="0" borderId="0" applyFill="0" applyBorder="0">
      <alignment horizontal="right"/>
    </xf>
    <xf numFmtId="2" fontId="21" fillId="0" borderId="0" applyFill="0" applyBorder="0">
      <protection locked="0"/>
    </xf>
    <xf numFmtId="194" fontId="10" fillId="0" borderId="0" applyFill="0" applyBorder="0">
      <alignment horizontal="right"/>
    </xf>
    <xf numFmtId="194" fontId="21" fillId="0" borderId="0" applyFill="0" applyBorder="0">
      <protection locked="0"/>
    </xf>
    <xf numFmtId="4" fontId="43" fillId="0" borderId="0"/>
    <xf numFmtId="0" fontId="21" fillId="0" borderId="0" applyNumberFormat="0"/>
    <xf numFmtId="0" fontId="44" fillId="0" borderId="23">
      <alignment horizontal="left"/>
    </xf>
    <xf numFmtId="195" fontId="10" fillId="0" borderId="0" applyFont="0" applyFill="0" applyBorder="0" applyAlignment="0" applyProtection="0"/>
    <xf numFmtId="196" fontId="10" fillId="0" borderId="0" applyFont="0" applyFill="0" applyBorder="0" applyAlignment="0" applyProtection="0"/>
    <xf numFmtId="49" fontId="45" fillId="0" borderId="0"/>
    <xf numFmtId="197" fontId="46" fillId="16" borderId="24">
      <alignment horizontal="right"/>
      <protection locked="0"/>
    </xf>
    <xf numFmtId="198" fontId="23" fillId="0" borderId="17" applyBorder="0">
      <alignment vertical="center"/>
      <protection hidden="1"/>
    </xf>
    <xf numFmtId="199" fontId="30" fillId="0" borderId="25" applyNumberFormat="0" applyFont="0" applyFill="0" applyAlignment="0" applyProtection="0"/>
    <xf numFmtId="200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201" fontId="16" fillId="0" borderId="0" applyFill="0" applyBorder="0">
      <alignment horizontal="right"/>
    </xf>
    <xf numFmtId="202" fontId="16" fillId="0" borderId="0" applyFill="0" applyBorder="0">
      <alignment horizontal="right"/>
    </xf>
    <xf numFmtId="203" fontId="16" fillId="0" borderId="0" applyFill="0" applyBorder="0">
      <alignment horizontal="right"/>
    </xf>
    <xf numFmtId="2" fontId="34" fillId="0" borderId="0" applyFont="0" applyFill="0" applyBorder="0" applyAlignment="0" applyProtection="0"/>
    <xf numFmtId="0" fontId="35" fillId="0" borderId="0"/>
    <xf numFmtId="0" fontId="48" fillId="0" borderId="0">
      <alignment horizontal="left"/>
    </xf>
    <xf numFmtId="0" fontId="49" fillId="0" borderId="0">
      <alignment horizontal="left"/>
    </xf>
    <xf numFmtId="0" fontId="50" fillId="0" borderId="0" applyFill="0" applyBorder="0" applyProtection="0">
      <alignment horizontal="left"/>
    </xf>
    <xf numFmtId="0" fontId="50" fillId="0" borderId="0">
      <alignment horizontal="left"/>
    </xf>
    <xf numFmtId="0" fontId="50" fillId="0" borderId="0" applyFill="0" applyBorder="0" applyProtection="0">
      <alignment horizontal="left"/>
    </xf>
    <xf numFmtId="0" fontId="51" fillId="0" borderId="0"/>
    <xf numFmtId="0" fontId="52" fillId="0" borderId="0"/>
    <xf numFmtId="0" fontId="3" fillId="0" borderId="0"/>
    <xf numFmtId="204" fontId="53" fillId="17" borderId="0" applyBorder="0" applyAlignment="0">
      <alignment wrapText="1"/>
    </xf>
    <xf numFmtId="38" fontId="3" fillId="5" borderId="0" applyNumberFormat="0" applyBorder="0" applyAlignment="0" applyProtection="0"/>
    <xf numFmtId="205" fontId="54" fillId="18" borderId="0">
      <alignment vertical="center"/>
    </xf>
    <xf numFmtId="15" fontId="54" fillId="18" borderId="0">
      <alignment vertical="center"/>
    </xf>
    <xf numFmtId="206" fontId="30" fillId="0" borderId="0" applyFont="0" applyFill="0" applyBorder="0" applyAlignment="0" applyProtection="0">
      <alignment horizontal="right"/>
    </xf>
    <xf numFmtId="0" fontId="55" fillId="0" borderId="0" applyProtection="0">
      <alignment horizontal="right"/>
    </xf>
    <xf numFmtId="207" fontId="56" fillId="0" borderId="0"/>
    <xf numFmtId="207" fontId="57" fillId="0" borderId="0"/>
    <xf numFmtId="0" fontId="57" fillId="0" borderId="0">
      <alignment horizontal="right"/>
    </xf>
    <xf numFmtId="0" fontId="58" fillId="0" borderId="0">
      <alignment horizontal="left"/>
    </xf>
    <xf numFmtId="0" fontId="55" fillId="0" borderId="0" applyProtection="0">
      <alignment horizontal="right"/>
    </xf>
    <xf numFmtId="0" fontId="13" fillId="0" borderId="10" applyNumberFormat="0"/>
    <xf numFmtId="0" fontId="59" fillId="0" borderId="0">
      <alignment horizontal="left"/>
    </xf>
    <xf numFmtId="0" fontId="60" fillId="0" borderId="26">
      <alignment horizontal="left" vertical="top"/>
    </xf>
    <xf numFmtId="0" fontId="61" fillId="0" borderId="0">
      <alignment horizontal="left"/>
    </xf>
    <xf numFmtId="0" fontId="62" fillId="0" borderId="26">
      <alignment horizontal="left" vertical="top"/>
    </xf>
    <xf numFmtId="0" fontId="63" fillId="0" borderId="0">
      <alignment horizontal="left"/>
    </xf>
    <xf numFmtId="0" fontId="64" fillId="0" borderId="0"/>
    <xf numFmtId="0" fontId="23" fillId="0" borderId="0"/>
    <xf numFmtId="0" fontId="65" fillId="0" borderId="0"/>
    <xf numFmtId="0" fontId="64" fillId="0" borderId="0">
      <alignment horizontal="left"/>
    </xf>
    <xf numFmtId="208" fontId="13" fillId="0" borderId="0" applyProtection="0"/>
    <xf numFmtId="0" fontId="66" fillId="0" borderId="10"/>
    <xf numFmtId="209" fontId="19" fillId="0" borderId="0" applyAlignment="0">
      <alignment horizontal="right"/>
      <protection hidden="1"/>
    </xf>
    <xf numFmtId="0" fontId="19" fillId="13" borderId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Fill="0" applyBorder="0">
      <alignment horizontal="center" vertical="center"/>
      <protection locked="0"/>
    </xf>
    <xf numFmtId="0" fontId="69" fillId="0" borderId="0" applyFill="0" applyBorder="0">
      <alignment vertical="center"/>
    </xf>
    <xf numFmtId="210" fontId="70" fillId="14" borderId="24">
      <alignment horizontal="right"/>
      <protection locked="0"/>
    </xf>
    <xf numFmtId="210" fontId="21" fillId="0" borderId="0">
      <alignment horizontal="right"/>
      <protection locked="0"/>
    </xf>
    <xf numFmtId="210" fontId="70" fillId="14" borderId="24">
      <alignment horizontal="right"/>
      <protection locked="0"/>
    </xf>
    <xf numFmtId="211" fontId="21" fillId="0" borderId="0">
      <alignment horizontal="right"/>
      <protection locked="0"/>
    </xf>
    <xf numFmtId="212" fontId="70" fillId="14" borderId="24">
      <alignment horizontal="right" vertical="center"/>
      <protection locked="0"/>
    </xf>
    <xf numFmtId="165" fontId="21" fillId="0" borderId="0">
      <alignment horizontal="center" vertical="center"/>
      <protection locked="0"/>
    </xf>
    <xf numFmtId="212" fontId="21" fillId="14" borderId="27">
      <alignment horizontal="right" vertical="center"/>
      <protection locked="0"/>
    </xf>
    <xf numFmtId="212" fontId="21" fillId="0" borderId="0">
      <alignment horizontal="right" vertical="center"/>
      <protection locked="0"/>
    </xf>
    <xf numFmtId="212" fontId="70" fillId="14" borderId="24">
      <alignment horizontal="right" vertical="center"/>
      <protection locked="0"/>
    </xf>
    <xf numFmtId="213" fontId="70" fillId="14" borderId="24">
      <protection locked="0"/>
    </xf>
    <xf numFmtId="214" fontId="21" fillId="0" borderId="0">
      <alignment horizontal="center" vertical="center"/>
      <protection locked="0"/>
    </xf>
    <xf numFmtId="213" fontId="70" fillId="14" borderId="24">
      <protection locked="0"/>
    </xf>
    <xf numFmtId="215" fontId="70" fillId="14" borderId="24">
      <protection locked="0"/>
    </xf>
    <xf numFmtId="216" fontId="21" fillId="0" borderId="0">
      <alignment horizontal="center"/>
      <protection locked="0"/>
    </xf>
    <xf numFmtId="217" fontId="21" fillId="0" borderId="0">
      <alignment horizontal="center" vertical="center"/>
      <protection locked="0"/>
    </xf>
    <xf numFmtId="218" fontId="21" fillId="14" borderId="27">
      <alignment horizontal="right"/>
      <protection locked="0"/>
    </xf>
    <xf numFmtId="218" fontId="21" fillId="14" borderId="27">
      <alignment horizontal="right"/>
      <protection locked="0"/>
    </xf>
    <xf numFmtId="218" fontId="21" fillId="14" borderId="27">
      <alignment horizontal="right"/>
      <protection locked="0"/>
    </xf>
    <xf numFmtId="219" fontId="70" fillId="14" borderId="24">
      <alignment horizontal="right"/>
      <protection locked="0"/>
    </xf>
    <xf numFmtId="219" fontId="21" fillId="0" borderId="0">
      <alignment horizontal="right"/>
      <protection locked="0"/>
    </xf>
    <xf numFmtId="219" fontId="70" fillId="14" borderId="24">
      <alignment horizontal="right"/>
      <protection locked="0"/>
    </xf>
    <xf numFmtId="220" fontId="70" fillId="14" borderId="24">
      <alignment horizontal="right"/>
      <protection locked="0"/>
    </xf>
    <xf numFmtId="220" fontId="21" fillId="0" borderId="0">
      <alignment horizontal="right"/>
      <protection locked="0"/>
    </xf>
    <xf numFmtId="220" fontId="70" fillId="14" borderId="24">
      <alignment horizontal="right"/>
      <protection locked="0"/>
    </xf>
    <xf numFmtId="221" fontId="70" fillId="14" borderId="24">
      <alignment horizontal="right"/>
      <protection locked="0"/>
    </xf>
    <xf numFmtId="222" fontId="70" fillId="14" borderId="24">
      <alignment horizontal="right"/>
      <protection locked="0"/>
    </xf>
    <xf numFmtId="0" fontId="70" fillId="14" borderId="24">
      <alignment horizontal="left" vertical="top" wrapText="1"/>
      <protection locked="0"/>
    </xf>
    <xf numFmtId="205" fontId="70" fillId="14" borderId="24">
      <alignment horizontal="right" vertical="center"/>
      <protection locked="0"/>
    </xf>
    <xf numFmtId="205" fontId="21" fillId="0" borderId="0">
      <alignment horizontal="center" vertical="center"/>
      <protection locked="0"/>
    </xf>
    <xf numFmtId="205" fontId="70" fillId="14" borderId="24">
      <alignment horizontal="right" vertical="center"/>
      <protection locked="0"/>
    </xf>
    <xf numFmtId="0" fontId="70" fillId="14" borderId="24">
      <alignment horizontal="center" vertical="center" wrapText="1"/>
      <protection locked="0"/>
    </xf>
    <xf numFmtId="0" fontId="21" fillId="0" borderId="0">
      <alignment horizontal="left" vertical="center"/>
      <protection locked="0"/>
    </xf>
    <xf numFmtId="0" fontId="70" fillId="14" borderId="24">
      <alignment horizontal="center" vertical="center" wrapText="1"/>
      <protection locked="0"/>
    </xf>
    <xf numFmtId="10" fontId="3" fillId="10" borderId="8" applyNumberFormat="0" applyBorder="0" applyAlignment="0" applyProtection="0"/>
    <xf numFmtId="223" fontId="71" fillId="10" borderId="28"/>
    <xf numFmtId="223" fontId="72" fillId="10" borderId="28"/>
    <xf numFmtId="10" fontId="21" fillId="19" borderId="0"/>
    <xf numFmtId="0" fontId="73" fillId="16" borderId="0"/>
    <xf numFmtId="3" fontId="74" fillId="11" borderId="29">
      <alignment horizontal="right"/>
    </xf>
    <xf numFmtId="0" fontId="21" fillId="14" borderId="21">
      <protection locked="0"/>
    </xf>
    <xf numFmtId="1" fontId="3" fillId="0" borderId="0"/>
    <xf numFmtId="38" fontId="75" fillId="0" borderId="0"/>
    <xf numFmtId="38" fontId="76" fillId="0" borderId="0"/>
    <xf numFmtId="38" fontId="77" fillId="0" borderId="0"/>
    <xf numFmtId="38" fontId="78" fillId="0" borderId="0"/>
    <xf numFmtId="0" fontId="79" fillId="0" borderId="0"/>
    <xf numFmtId="0" fontId="79" fillId="0" borderId="0"/>
    <xf numFmtId="0" fontId="10" fillId="0" borderId="0"/>
    <xf numFmtId="0" fontId="13" fillId="0" borderId="0"/>
    <xf numFmtId="224" fontId="10" fillId="5" borderId="0"/>
    <xf numFmtId="225" fontId="80" fillId="0" borderId="0">
      <protection hidden="1"/>
    </xf>
    <xf numFmtId="15" fontId="16" fillId="0" borderId="0" applyFill="0" applyBorder="0">
      <alignment horizontal="right"/>
    </xf>
    <xf numFmtId="0" fontId="81" fillId="0" borderId="8" applyFill="0">
      <alignment horizontal="center" vertical="center"/>
    </xf>
    <xf numFmtId="0" fontId="3" fillId="0" borderId="8" applyFill="0">
      <alignment horizontal="center" vertical="center"/>
    </xf>
    <xf numFmtId="226" fontId="3" fillId="0" borderId="8" applyFill="0">
      <alignment horizontal="center" vertical="center"/>
    </xf>
    <xf numFmtId="0" fontId="82" fillId="0" borderId="0" applyNumberFormat="0" applyFill="0" applyBorder="0" applyAlignment="0" applyProtection="0">
      <alignment horizontal="right"/>
    </xf>
    <xf numFmtId="227" fontId="64" fillId="0" borderId="0" applyFill="0" applyBorder="0" applyProtection="0"/>
    <xf numFmtId="228" fontId="16" fillId="0" borderId="0" applyFill="0" applyBorder="0">
      <alignment horizontal="right"/>
    </xf>
    <xf numFmtId="0" fontId="83" fillId="0" borderId="0" applyFill="0" applyBorder="0" applyAlignment="0">
      <alignment vertical="center"/>
    </xf>
    <xf numFmtId="229" fontId="30" fillId="0" borderId="0" applyFont="0" applyFill="0" applyBorder="0" applyAlignment="0" applyProtection="0">
      <alignment horizontal="right"/>
    </xf>
    <xf numFmtId="230" fontId="30" fillId="0" borderId="0"/>
    <xf numFmtId="0" fontId="10" fillId="0" borderId="0"/>
    <xf numFmtId="0" fontId="1" fillId="0" borderId="0"/>
    <xf numFmtId="0" fontId="3" fillId="0" borderId="0" applyFill="0" applyBorder="0" applyAlignment="0" applyProtection="0"/>
    <xf numFmtId="0" fontId="10" fillId="0" borderId="0"/>
    <xf numFmtId="204" fontId="80" fillId="0" borderId="0">
      <alignment horizontal="left" wrapText="1" indent="2"/>
    </xf>
    <xf numFmtId="0" fontId="21" fillId="0" borderId="0" applyFill="0" applyBorder="0">
      <protection locked="0"/>
    </xf>
    <xf numFmtId="194" fontId="47" fillId="0" borderId="0" applyBorder="0"/>
    <xf numFmtId="1" fontId="47" fillId="0" borderId="0" applyBorder="0"/>
    <xf numFmtId="165" fontId="47" fillId="0" borderId="26" applyBorder="0"/>
    <xf numFmtId="0" fontId="85" fillId="0" borderId="0"/>
    <xf numFmtId="197" fontId="3" fillId="0" borderId="0">
      <alignment horizontal="right"/>
    </xf>
    <xf numFmtId="197" fontId="10" fillId="0" borderId="0">
      <alignment horizontal="right"/>
    </xf>
    <xf numFmtId="197" fontId="3" fillId="0" borderId="0">
      <alignment horizontal="right"/>
    </xf>
    <xf numFmtId="231" fontId="10" fillId="0" borderId="0">
      <alignment horizontal="right"/>
    </xf>
    <xf numFmtId="232" fontId="3" fillId="0" borderId="0">
      <alignment horizontal="right" vertical="center"/>
    </xf>
    <xf numFmtId="232" fontId="10" fillId="0" borderId="0">
      <alignment horizontal="right" vertical="center"/>
    </xf>
    <xf numFmtId="232" fontId="3" fillId="0" borderId="0">
      <alignment horizontal="right" vertical="center"/>
    </xf>
    <xf numFmtId="233" fontId="3" fillId="0" borderId="0">
      <alignment horizontal="right"/>
    </xf>
    <xf numFmtId="233" fontId="10" fillId="0" borderId="0">
      <alignment horizontal="right"/>
    </xf>
    <xf numFmtId="233" fontId="3" fillId="0" borderId="0">
      <alignment horizontal="right"/>
    </xf>
    <xf numFmtId="234" fontId="10" fillId="0" borderId="0">
      <alignment horizontal="right"/>
    </xf>
    <xf numFmtId="235" fontId="3" fillId="13" borderId="0">
      <alignment horizontal="right"/>
    </xf>
    <xf numFmtId="236" fontId="10" fillId="0" borderId="0">
      <alignment horizontal="right"/>
    </xf>
    <xf numFmtId="236" fontId="10" fillId="0" borderId="0">
      <alignment horizontal="center"/>
    </xf>
    <xf numFmtId="187" fontId="10" fillId="0" borderId="0">
      <alignment horizontal="right"/>
    </xf>
    <xf numFmtId="8" fontId="10" fillId="0" borderId="0">
      <alignment horizontal="right"/>
    </xf>
    <xf numFmtId="218" fontId="86" fillId="0" borderId="27">
      <alignment horizontal="right"/>
    </xf>
    <xf numFmtId="218" fontId="10" fillId="0" borderId="0">
      <alignment horizontal="right"/>
    </xf>
    <xf numFmtId="218" fontId="86" fillId="0" borderId="27">
      <alignment horizontal="right"/>
    </xf>
    <xf numFmtId="219" fontId="3" fillId="0" borderId="0">
      <alignment horizontal="right"/>
    </xf>
    <xf numFmtId="219" fontId="10" fillId="0" borderId="0">
      <alignment horizontal="right"/>
    </xf>
    <xf numFmtId="219" fontId="3" fillId="0" borderId="0">
      <alignment horizontal="right"/>
    </xf>
    <xf numFmtId="220" fontId="3" fillId="0" borderId="0">
      <alignment horizontal="right"/>
    </xf>
    <xf numFmtId="220" fontId="10" fillId="0" borderId="0">
      <alignment horizontal="right"/>
    </xf>
    <xf numFmtId="220" fontId="3" fillId="0" borderId="0">
      <alignment horizontal="right"/>
    </xf>
    <xf numFmtId="221" fontId="3" fillId="0" borderId="0">
      <alignment horizontal="right"/>
    </xf>
    <xf numFmtId="222" fontId="3" fillId="0" borderId="0">
      <alignment horizontal="right"/>
    </xf>
    <xf numFmtId="0" fontId="70" fillId="0" borderId="0">
      <alignment horizontal="center" vertical="center"/>
    </xf>
    <xf numFmtId="197" fontId="45" fillId="0" borderId="0">
      <alignment horizontal="center" vertical="center"/>
    </xf>
    <xf numFmtId="197" fontId="45" fillId="11" borderId="27">
      <alignment horizontal="left" vertical="center"/>
    </xf>
    <xf numFmtId="0" fontId="70" fillId="0" borderId="0">
      <alignment horizontal="center" vertical="center"/>
    </xf>
    <xf numFmtId="0" fontId="3" fillId="0" borderId="8">
      <alignment horizontal="left" vertical="top" wrapText="1"/>
      <protection locked="0"/>
    </xf>
    <xf numFmtId="205" fontId="3" fillId="0" borderId="0">
      <alignment horizontal="right" vertical="center"/>
    </xf>
    <xf numFmtId="205" fontId="10" fillId="0" borderId="0">
      <alignment horizontal="right"/>
    </xf>
    <xf numFmtId="15" fontId="3" fillId="0" borderId="0">
      <alignment horizontal="right" vertical="center"/>
    </xf>
    <xf numFmtId="237" fontId="10" fillId="0" borderId="27">
      <alignment horizontal="center" vertical="center"/>
    </xf>
    <xf numFmtId="205" fontId="3" fillId="0" borderId="0">
      <alignment horizontal="right" vertical="center"/>
    </xf>
    <xf numFmtId="16" fontId="3" fillId="0" borderId="0">
      <alignment horizontal="right" vertical="center"/>
    </xf>
    <xf numFmtId="1" fontId="3" fillId="11" borderId="8">
      <alignment horizontal="center" vertical="center"/>
    </xf>
    <xf numFmtId="238" fontId="3" fillId="0" borderId="0">
      <alignment horizontal="right"/>
    </xf>
    <xf numFmtId="0" fontId="3" fillId="0" borderId="0">
      <alignment horizontal="left" vertical="center" indent="1"/>
    </xf>
    <xf numFmtId="0" fontId="10" fillId="0" borderId="0">
      <alignment horizontal="center" vertical="center"/>
    </xf>
    <xf numFmtId="0" fontId="3" fillId="0" borderId="0">
      <alignment horizontal="left" vertical="center" indent="1"/>
    </xf>
    <xf numFmtId="0" fontId="87" fillId="0" borderId="0">
      <alignment horizontal="center" vertical="center"/>
    </xf>
    <xf numFmtId="0" fontId="88" fillId="0" borderId="0">
      <alignment horizontal="left"/>
    </xf>
    <xf numFmtId="1" fontId="89" fillId="0" borderId="0" applyProtection="0">
      <alignment horizontal="right" vertical="center"/>
    </xf>
    <xf numFmtId="0" fontId="10" fillId="20" borderId="0" applyNumberFormat="0" applyFont="0" applyBorder="0" applyAlignment="0" applyProtection="0">
      <protection hidden="1"/>
    </xf>
    <xf numFmtId="0" fontId="16" fillId="0" borderId="0"/>
    <xf numFmtId="9" fontId="84" fillId="0" borderId="0" applyFont="0" applyFill="0" applyBorder="0" applyAlignment="0" applyProtection="0"/>
    <xf numFmtId="10" fontId="84" fillId="0" borderId="0" applyFont="0" applyFill="0" applyBorder="0" applyAlignment="0" applyProtection="0"/>
    <xf numFmtId="180" fontId="30" fillId="0" borderId="0" applyFill="0" applyBorder="0"/>
    <xf numFmtId="180" fontId="30" fillId="0" borderId="0" applyFill="0" applyBorder="0">
      <protection locked="0"/>
    </xf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239" fontId="47" fillId="0" borderId="0" applyBorder="0"/>
    <xf numFmtId="240" fontId="20" fillId="0" borderId="11" applyBorder="0" applyProtection="0"/>
    <xf numFmtId="0" fontId="81" fillId="0" borderId="0" applyFill="0" applyBorder="0">
      <alignment vertical="center"/>
    </xf>
    <xf numFmtId="0" fontId="3" fillId="0" borderId="0"/>
    <xf numFmtId="241" fontId="23" fillId="0" borderId="17" applyBorder="0">
      <alignment vertical="center"/>
      <protection hidden="1"/>
    </xf>
    <xf numFmtId="0" fontId="73" fillId="0" borderId="23"/>
    <xf numFmtId="0" fontId="3" fillId="0" borderId="0"/>
    <xf numFmtId="0" fontId="90" fillId="0" borderId="30">
      <alignment horizontal="center"/>
    </xf>
    <xf numFmtId="0" fontId="91" fillId="0" borderId="0">
      <alignment horizontal="left"/>
    </xf>
    <xf numFmtId="0" fontId="54" fillId="21" borderId="31">
      <alignment horizontal="left" vertical="center" indent="1"/>
    </xf>
    <xf numFmtId="242" fontId="92" fillId="5" borderId="30">
      <alignment horizontal="right" vertical="center"/>
      <protection locked="0"/>
    </xf>
    <xf numFmtId="243" fontId="92" fillId="5" borderId="30">
      <alignment horizontal="right" vertical="center"/>
      <protection locked="0"/>
    </xf>
    <xf numFmtId="0" fontId="93" fillId="0" borderId="0">
      <alignment horizontal="left" vertical="center" wrapText="1"/>
    </xf>
    <xf numFmtId="0" fontId="94" fillId="21" borderId="0">
      <alignment vertical="center"/>
    </xf>
    <xf numFmtId="0" fontId="95" fillId="21" borderId="0">
      <alignment horizontal="left" vertical="center"/>
    </xf>
    <xf numFmtId="205" fontId="54" fillId="21" borderId="0">
      <alignment horizontal="center" vertical="center"/>
    </xf>
    <xf numFmtId="244" fontId="10" fillId="0" borderId="0"/>
    <xf numFmtId="168" fontId="3" fillId="0" borderId="0" applyFill="0" applyBorder="0">
      <alignment horizontal="right" vertical="center"/>
    </xf>
    <xf numFmtId="173" fontId="3" fillId="0" borderId="0" applyFill="0" applyBorder="0">
      <alignment horizontal="right" vertical="center"/>
    </xf>
    <xf numFmtId="169" fontId="3" fillId="0" borderId="0" applyFill="0" applyBorder="0">
      <alignment horizontal="right" vertical="center"/>
    </xf>
    <xf numFmtId="170" fontId="3" fillId="0" borderId="0" applyFill="0" applyBorder="0">
      <alignment horizontal="right" vertical="center"/>
    </xf>
    <xf numFmtId="174" fontId="3" fillId="0" borderId="0" applyFill="0" applyBorder="0">
      <alignment horizontal="right" vertical="center"/>
    </xf>
    <xf numFmtId="172" fontId="3" fillId="0" borderId="0" applyFill="0" applyBorder="0">
      <alignment horizontal="right" vertical="center"/>
    </xf>
    <xf numFmtId="0" fontId="49" fillId="0" borderId="32">
      <alignment vertical="center"/>
    </xf>
    <xf numFmtId="3" fontId="4" fillId="0" borderId="0"/>
    <xf numFmtId="245" fontId="16" fillId="0" borderId="0" applyFont="0" applyFill="0" applyBorder="0" applyAlignment="0" applyProtection="0">
      <alignment horizontal="right"/>
    </xf>
    <xf numFmtId="0" fontId="96" fillId="0" borderId="0" applyFill="0" applyBorder="0">
      <alignment horizontal="left" vertical="center"/>
    </xf>
    <xf numFmtId="246" fontId="4" fillId="22" borderId="0">
      <alignment horizontal="right"/>
    </xf>
    <xf numFmtId="0" fontId="64" fillId="0" borderId="0" applyFill="0" applyBorder="0">
      <alignment horizontal="left" vertical="center"/>
    </xf>
    <xf numFmtId="17" fontId="16" fillId="0" borderId="0" applyFill="0" applyBorder="0">
      <alignment horizontal="right"/>
    </xf>
    <xf numFmtId="247" fontId="3" fillId="0" borderId="0" applyAlignment="0" applyProtection="0"/>
    <xf numFmtId="248" fontId="4" fillId="0" borderId="0" applyFill="0" applyBorder="0" applyProtection="0"/>
    <xf numFmtId="249" fontId="13" fillId="23" borderId="0"/>
    <xf numFmtId="0" fontId="83" fillId="0" borderId="0"/>
    <xf numFmtId="0" fontId="64" fillId="0" borderId="0"/>
    <xf numFmtId="15" fontId="10" fillId="0" borderId="0"/>
    <xf numFmtId="10" fontId="10" fillId="0" borderId="0"/>
    <xf numFmtId="249" fontId="13" fillId="5" borderId="13"/>
    <xf numFmtId="250" fontId="47" fillId="0" borderId="11" applyFont="0" applyFill="0" applyAlignment="0" applyProtection="0"/>
    <xf numFmtId="37" fontId="97" fillId="0" borderId="18">
      <alignment wrapText="1"/>
    </xf>
    <xf numFmtId="225" fontId="97" fillId="5" borderId="9">
      <protection hidden="1"/>
    </xf>
    <xf numFmtId="0" fontId="98" fillId="0" borderId="0" applyBorder="0" applyProtection="0">
      <alignment vertical="center"/>
    </xf>
    <xf numFmtId="199" fontId="98" fillId="0" borderId="10" applyBorder="0" applyProtection="0">
      <alignment horizontal="right" vertical="center"/>
    </xf>
    <xf numFmtId="0" fontId="99" fillId="24" borderId="0" applyBorder="0" applyProtection="0">
      <alignment horizontal="centerContinuous" vertical="center"/>
    </xf>
    <xf numFmtId="0" fontId="99" fillId="17" borderId="10" applyBorder="0" applyProtection="0">
      <alignment horizontal="centerContinuous" vertical="center"/>
    </xf>
    <xf numFmtId="0" fontId="98" fillId="0" borderId="0" applyBorder="0" applyProtection="0">
      <alignment vertical="center"/>
    </xf>
    <xf numFmtId="0" fontId="100" fillId="0" borderId="0" applyFill="0" applyBorder="0" applyAlignment="0"/>
    <xf numFmtId="0" fontId="50" fillId="0" borderId="0">
      <alignment horizontal="left"/>
    </xf>
    <xf numFmtId="0" fontId="61" fillId="0" borderId="0"/>
    <xf numFmtId="0" fontId="13" fillId="0" borderId="0" applyFill="0" applyBorder="0" applyProtection="0">
      <alignment horizontal="left"/>
    </xf>
    <xf numFmtId="0" fontId="50" fillId="0" borderId="26" applyFill="0" applyBorder="0" applyProtection="0">
      <alignment horizontal="left" vertical="top"/>
    </xf>
    <xf numFmtId="0" fontId="101" fillId="0" borderId="0"/>
    <xf numFmtId="0" fontId="101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250" fontId="47" fillId="0" borderId="0" applyFont="0" applyFill="0" applyBorder="0" applyAlignment="0" applyProtection="0"/>
    <xf numFmtId="0" fontId="103" fillId="0" borderId="0"/>
    <xf numFmtId="0" fontId="102" fillId="0" borderId="0"/>
    <xf numFmtId="0" fontId="101" fillId="0" borderId="0"/>
    <xf numFmtId="0" fontId="16" fillId="0" borderId="33"/>
    <xf numFmtId="177" fontId="30" fillId="0" borderId="9" applyFill="0"/>
    <xf numFmtId="177" fontId="30" fillId="0" borderId="11" applyFill="0"/>
    <xf numFmtId="177" fontId="30" fillId="0" borderId="9" applyFill="0"/>
    <xf numFmtId="177" fontId="30" fillId="0" borderId="11" applyFill="0"/>
    <xf numFmtId="250" fontId="47" fillId="0" borderId="33" applyFont="0" applyFill="0" applyAlignment="0" applyProtection="0"/>
    <xf numFmtId="0" fontId="104" fillId="25" borderId="34"/>
    <xf numFmtId="49" fontId="105" fillId="0" borderId="0"/>
    <xf numFmtId="0" fontId="106" fillId="0" borderId="0">
      <alignment horizontal="left"/>
    </xf>
    <xf numFmtId="0" fontId="107" fillId="0" borderId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0" fontId="108" fillId="0" borderId="0" applyNumberFormat="0" applyFill="0" applyBorder="0"/>
    <xf numFmtId="0" fontId="88" fillId="0" borderId="0" applyNumberFormat="0" applyFill="0" applyBorder="0" applyAlignment="0"/>
    <xf numFmtId="253" fontId="109" fillId="0" borderId="10" applyBorder="0" applyProtection="0">
      <alignment horizontal="right"/>
    </xf>
    <xf numFmtId="254" fontId="16" fillId="0" borderId="0" applyFill="0" applyBorder="0">
      <alignment horizontal="right"/>
    </xf>
    <xf numFmtId="44" fontId="3" fillId="0" borderId="0" applyFont="0" applyFill="0" applyBorder="0" applyAlignment="0" applyProtection="0"/>
  </cellStyleXfs>
  <cellXfs count="169">
    <xf numFmtId="0" fontId="0" fillId="0" borderId="0" xfId="0"/>
    <xf numFmtId="0" fontId="4" fillId="0" borderId="0" xfId="0" applyFont="1"/>
    <xf numFmtId="10" fontId="4" fillId="0" borderId="0" xfId="0" applyNumberFormat="1" applyFont="1"/>
    <xf numFmtId="3" fontId="5" fillId="0" borderId="1" xfId="0" applyNumberFormat="1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wrapText="1"/>
    </xf>
    <xf numFmtId="0" fontId="6" fillId="0" borderId="3" xfId="0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6" fillId="0" borderId="6" xfId="0" applyFont="1" applyBorder="1" applyAlignment="1">
      <alignment horizontal="justify" wrapText="1"/>
    </xf>
    <xf numFmtId="3" fontId="5" fillId="0" borderId="1" xfId="0" applyNumberFormat="1" applyFont="1" applyBorder="1" applyAlignment="1">
      <alignment horizontal="justify" wrapText="1"/>
    </xf>
    <xf numFmtId="0" fontId="6" fillId="0" borderId="3" xfId="0" applyNumberFormat="1" applyFont="1" applyBorder="1" applyAlignment="1">
      <alignment horizontal="justify" wrapText="1"/>
    </xf>
    <xf numFmtId="16" fontId="6" fillId="0" borderId="3" xfId="0" applyNumberFormat="1" applyFont="1" applyBorder="1" applyAlignment="1">
      <alignment horizontal="justify" wrapText="1"/>
    </xf>
    <xf numFmtId="0" fontId="6" fillId="0" borderId="1" xfId="0" applyNumberFormat="1" applyFont="1" applyBorder="1" applyAlignment="1">
      <alignment horizontal="justify" wrapText="1"/>
    </xf>
    <xf numFmtId="0" fontId="4" fillId="2" borderId="0" xfId="0" applyFont="1" applyFill="1"/>
    <xf numFmtId="3" fontId="7" fillId="3" borderId="1" xfId="0" applyNumberFormat="1" applyFont="1" applyFill="1" applyBorder="1" applyAlignment="1">
      <alignment horizontal="justify" wrapText="1"/>
    </xf>
    <xf numFmtId="1" fontId="8" fillId="0" borderId="1" xfId="0" applyNumberFormat="1" applyFont="1" applyBorder="1" applyAlignment="1">
      <alignment horizontal="justify" wrapText="1"/>
    </xf>
    <xf numFmtId="1" fontId="5" fillId="0" borderId="1" xfId="0" applyNumberFormat="1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2" fontId="5" fillId="0" borderId="1" xfId="0" applyNumberFormat="1" applyFont="1" applyBorder="1" applyAlignment="1">
      <alignment horizontal="justify" wrapText="1"/>
    </xf>
    <xf numFmtId="0" fontId="6" fillId="0" borderId="7" xfId="0" applyFont="1" applyBorder="1" applyAlignment="1">
      <alignment horizontal="justify" wrapText="1"/>
    </xf>
    <xf numFmtId="164" fontId="8" fillId="0" borderId="1" xfId="1" applyNumberFormat="1" applyFont="1" applyBorder="1" applyAlignment="1">
      <alignment horizontal="right" wrapText="1"/>
    </xf>
    <xf numFmtId="10" fontId="6" fillId="0" borderId="1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9" fontId="5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left"/>
    </xf>
    <xf numFmtId="3" fontId="2" fillId="4" borderId="8" xfId="0" applyNumberFormat="1" applyFont="1" applyFill="1" applyBorder="1" applyAlignment="1">
      <alignment horizontal="left"/>
    </xf>
    <xf numFmtId="9" fontId="11" fillId="4" borderId="8" xfId="1" applyNumberFormat="1" applyFont="1" applyFill="1" applyBorder="1" applyAlignment="1">
      <alignment horizontal="left" indent="1"/>
    </xf>
    <xf numFmtId="3" fontId="11" fillId="4" borderId="8" xfId="1" applyNumberFormat="1" applyFont="1" applyFill="1" applyBorder="1" applyAlignment="1">
      <alignment horizontal="left" indent="1"/>
    </xf>
    <xf numFmtId="3" fontId="11" fillId="4" borderId="8" xfId="0" applyNumberFormat="1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9" fontId="0" fillId="4" borderId="8" xfId="0" applyNumberFormat="1" applyFill="1" applyBorder="1" applyAlignment="1">
      <alignment horizontal="left"/>
    </xf>
    <xf numFmtId="3" fontId="0" fillId="4" borderId="8" xfId="0" applyNumberFormat="1" applyFill="1" applyBorder="1" applyAlignment="1">
      <alignment horizontal="left"/>
    </xf>
    <xf numFmtId="9" fontId="4" fillId="4" borderId="8" xfId="1" applyNumberFormat="1" applyFont="1" applyFill="1" applyBorder="1" applyAlignment="1">
      <alignment horizontal="left" indent="1"/>
    </xf>
    <xf numFmtId="3" fontId="4" fillId="4" borderId="8" xfId="1" applyNumberFormat="1" applyFont="1" applyFill="1" applyBorder="1" applyAlignment="1">
      <alignment horizontal="left" indent="1"/>
    </xf>
    <xf numFmtId="3" fontId="4" fillId="4" borderId="8" xfId="0" applyNumberFormat="1" applyFont="1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11" fillId="0" borderId="0" xfId="0" applyFont="1"/>
    <xf numFmtId="0" fontId="4" fillId="0" borderId="0" xfId="0" applyFont="1" applyBorder="1"/>
    <xf numFmtId="0" fontId="4" fillId="0" borderId="0" xfId="0" applyFont="1" applyFill="1" applyBorder="1"/>
    <xf numFmtId="2" fontId="4" fillId="0" borderId="0" xfId="0" applyNumberFormat="1" applyFont="1" applyBorder="1" applyAlignment="1">
      <alignment horizontal="right" indent="2"/>
    </xf>
    <xf numFmtId="0" fontId="12" fillId="0" borderId="0" xfId="0" applyFont="1"/>
    <xf numFmtId="165" fontId="4" fillId="0" borderId="8" xfId="0" applyNumberFormat="1" applyFont="1" applyFill="1" applyBorder="1"/>
    <xf numFmtId="2" fontId="4" fillId="0" borderId="8" xfId="0" applyNumberFormat="1" applyFont="1" applyBorder="1" applyAlignment="1">
      <alignment horizontal="right" indent="2"/>
    </xf>
    <xf numFmtId="0" fontId="11" fillId="0" borderId="0" xfId="0" applyFont="1" applyFill="1" applyBorder="1" applyAlignment="1">
      <alignment horizontal="center" wrapText="1"/>
    </xf>
    <xf numFmtId="0" fontId="11" fillId="5" borderId="8" xfId="0" applyFont="1" applyFill="1" applyBorder="1" applyAlignment="1">
      <alignment horizontal="center" wrapText="1"/>
    </xf>
    <xf numFmtId="2" fontId="4" fillId="0" borderId="0" xfId="0" applyNumberFormat="1" applyFont="1" applyBorder="1"/>
    <xf numFmtId="2" fontId="4" fillId="0" borderId="10" xfId="0" applyNumberFormat="1" applyFont="1" applyBorder="1"/>
    <xf numFmtId="0" fontId="4" fillId="0" borderId="10" xfId="0" applyFont="1" applyBorder="1"/>
    <xf numFmtId="0" fontId="11" fillId="5" borderId="8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/>
    <xf numFmtId="2" fontId="4" fillId="0" borderId="11" xfId="0" applyNumberFormat="1" applyFont="1" applyBorder="1"/>
    <xf numFmtId="2" fontId="11" fillId="0" borderId="11" xfId="0" applyNumberFormat="1" applyFont="1" applyBorder="1" applyAlignment="1">
      <alignment horizontal="center" vertical="center"/>
    </xf>
    <xf numFmtId="0" fontId="4" fillId="0" borderId="11" xfId="0" applyFont="1" applyBorder="1"/>
    <xf numFmtId="0" fontId="11" fillId="0" borderId="8" xfId="0" applyFont="1" applyFill="1" applyBorder="1"/>
    <xf numFmtId="0" fontId="11" fillId="0" borderId="9" xfId="0" applyFont="1" applyFill="1" applyBorder="1"/>
    <xf numFmtId="0" fontId="4" fillId="0" borderId="8" xfId="0" applyFont="1" applyFill="1" applyBorder="1"/>
    <xf numFmtId="1" fontId="4" fillId="0" borderId="8" xfId="0" applyNumberFormat="1" applyFont="1" applyFill="1" applyBorder="1" applyAlignment="1">
      <alignment horizontal="right" indent="2"/>
    </xf>
    <xf numFmtId="9" fontId="4" fillId="0" borderId="0" xfId="0" applyNumberFormat="1" applyFont="1" applyBorder="1"/>
    <xf numFmtId="9" fontId="4" fillId="0" borderId="10" xfId="0" applyNumberFormat="1" applyFont="1" applyBorder="1"/>
    <xf numFmtId="9" fontId="4" fillId="0" borderId="8" xfId="2" applyFont="1" applyFill="1" applyBorder="1" applyAlignment="1">
      <alignment horizontal="center" wrapText="1"/>
    </xf>
    <xf numFmtId="9" fontId="4" fillId="0" borderId="9" xfId="2" applyFont="1" applyFill="1" applyBorder="1" applyAlignment="1">
      <alignment horizontal="center" wrapText="1"/>
    </xf>
    <xf numFmtId="9" fontId="4" fillId="0" borderId="12" xfId="2" applyFont="1" applyFill="1" applyBorder="1" applyAlignment="1">
      <alignment horizontal="center" wrapText="1"/>
    </xf>
    <xf numFmtId="2" fontId="11" fillId="0" borderId="9" xfId="0" applyNumberFormat="1" applyFont="1" applyFill="1" applyBorder="1" applyAlignment="1">
      <alignment wrapText="1"/>
    </xf>
    <xf numFmtId="166" fontId="4" fillId="0" borderId="8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wrapText="1"/>
    </xf>
    <xf numFmtId="0" fontId="11" fillId="0" borderId="9" xfId="0" applyFont="1" applyFill="1" applyBorder="1" applyAlignment="1">
      <alignment horizontal="left" vertical="center" wrapText="1"/>
    </xf>
    <xf numFmtId="9" fontId="4" fillId="6" borderId="8" xfId="2" applyFont="1" applyFill="1" applyBorder="1" applyAlignment="1">
      <alignment horizontal="center" wrapText="1"/>
    </xf>
    <xf numFmtId="166" fontId="4" fillId="6" borderId="8" xfId="0" applyNumberFormat="1" applyFont="1" applyFill="1" applyBorder="1" applyAlignment="1">
      <alignment horizontal="center"/>
    </xf>
    <xf numFmtId="2" fontId="4" fillId="6" borderId="9" xfId="0" applyNumberFormat="1" applyFont="1" applyFill="1" applyBorder="1" applyAlignment="1">
      <alignment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4" fillId="0" borderId="0" xfId="0" applyFont="1" applyFill="1"/>
    <xf numFmtId="165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1" fontId="11" fillId="0" borderId="8" xfId="0" applyNumberFormat="1" applyFont="1" applyFill="1" applyBorder="1" applyAlignment="1">
      <alignment horizontal="center"/>
    </xf>
    <xf numFmtId="165" fontId="4" fillId="0" borderId="9" xfId="0" applyNumberFormat="1" applyFont="1" applyFill="1" applyBorder="1"/>
    <xf numFmtId="2" fontId="11" fillId="0" borderId="12" xfId="0" applyNumberFormat="1" applyFont="1" applyFill="1" applyBorder="1"/>
    <xf numFmtId="0" fontId="11" fillId="0" borderId="12" xfId="0" applyFont="1" applyFill="1" applyBorder="1"/>
    <xf numFmtId="2" fontId="4" fillId="0" borderId="9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horizontal="center"/>
    </xf>
    <xf numFmtId="2" fontId="4" fillId="0" borderId="0" xfId="0" applyNumberFormat="1" applyFont="1" applyFill="1"/>
    <xf numFmtId="1" fontId="11" fillId="0" borderId="13" xfId="0" applyNumberFormat="1" applyFont="1" applyFill="1" applyBorder="1" applyAlignment="1">
      <alignment horizontal="center"/>
    </xf>
    <xf numFmtId="2" fontId="11" fillId="0" borderId="9" xfId="0" applyNumberFormat="1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/>
    </xf>
    <xf numFmtId="165" fontId="4" fillId="0" borderId="9" xfId="0" applyNumberFormat="1" applyFont="1" applyFill="1" applyBorder="1" applyAlignment="1">
      <alignment horizontal="center"/>
    </xf>
    <xf numFmtId="2" fontId="4" fillId="0" borderId="12" xfId="0" applyNumberFormat="1" applyFont="1" applyFill="1" applyBorder="1"/>
    <xf numFmtId="165" fontId="4" fillId="6" borderId="8" xfId="0" applyNumberFormat="1" applyFont="1" applyFill="1" applyBorder="1" applyAlignment="1">
      <alignment horizontal="center"/>
    </xf>
    <xf numFmtId="165" fontId="4" fillId="6" borderId="9" xfId="0" applyNumberFormat="1" applyFont="1" applyFill="1" applyBorder="1" applyAlignment="1">
      <alignment horizontal="center"/>
    </xf>
    <xf numFmtId="2" fontId="4" fillId="6" borderId="12" xfId="0" applyNumberFormat="1" applyFont="1" applyFill="1" applyBorder="1"/>
    <xf numFmtId="0" fontId="11" fillId="6" borderId="9" xfId="0" applyFont="1" applyFill="1" applyBorder="1"/>
    <xf numFmtId="0" fontId="11" fillId="0" borderId="0" xfId="0" applyFont="1" applyFill="1" applyAlignment="1">
      <alignment horizontal="left"/>
    </xf>
    <xf numFmtId="0" fontId="4" fillId="0" borderId="9" xfId="0" applyFont="1" applyFill="1" applyBorder="1" applyAlignment="1">
      <alignment horizontal="center" vertical="center" wrapText="1"/>
    </xf>
    <xf numFmtId="15" fontId="14" fillId="8" borderId="8" xfId="0" quotePrefix="1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 wrapText="1"/>
    </xf>
    <xf numFmtId="9" fontId="4" fillId="0" borderId="9" xfId="2" applyFont="1" applyFill="1" applyBorder="1" applyAlignment="1">
      <alignment horizontal="center"/>
    </xf>
    <xf numFmtId="0" fontId="11" fillId="0" borderId="13" xfId="0" applyFont="1" applyFill="1" applyBorder="1" applyAlignment="1"/>
    <xf numFmtId="0" fontId="11" fillId="0" borderId="9" xfId="0" applyFont="1" applyFill="1" applyBorder="1" applyAlignment="1"/>
    <xf numFmtId="9" fontId="4" fillId="26" borderId="9" xfId="2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0" fillId="27" borderId="9" xfId="0" applyFont="1" applyFill="1" applyBorder="1" applyAlignment="1">
      <alignment horizontal="left"/>
    </xf>
    <xf numFmtId="0" fontId="10" fillId="27" borderId="9" xfId="0" applyFont="1" applyFill="1" applyBorder="1" applyAlignment="1">
      <alignment horizontal="left"/>
    </xf>
    <xf numFmtId="0" fontId="13" fillId="27" borderId="9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27" borderId="9" xfId="0" applyFont="1" applyFill="1" applyBorder="1" applyAlignment="1">
      <alignment horizontal="center"/>
    </xf>
    <xf numFmtId="0" fontId="110" fillId="27" borderId="12" xfId="0" applyFont="1" applyFill="1" applyBorder="1" applyAlignment="1">
      <alignment horizontal="left"/>
    </xf>
    <xf numFmtId="10" fontId="110" fillId="27" borderId="9" xfId="0" applyNumberFormat="1" applyFont="1" applyFill="1" applyBorder="1" applyAlignment="1">
      <alignment horizontal="left"/>
    </xf>
    <xf numFmtId="10" fontId="110" fillId="27" borderId="9" xfId="0" applyNumberFormat="1" applyFont="1" applyFill="1" applyBorder="1" applyAlignment="1">
      <alignment horizontal="center"/>
    </xf>
    <xf numFmtId="10" fontId="110" fillId="27" borderId="13" xfId="0" applyNumberFormat="1" applyFont="1" applyFill="1" applyBorder="1" applyAlignment="1">
      <alignment horizontal="center"/>
    </xf>
    <xf numFmtId="10" fontId="13" fillId="0" borderId="0" xfId="0" applyNumberFormat="1" applyFont="1" applyFill="1" applyBorder="1" applyAlignment="1">
      <alignment horizontal="left"/>
    </xf>
    <xf numFmtId="0" fontId="110" fillId="0" borderId="0" xfId="0" applyFont="1" applyFill="1" applyBorder="1" applyAlignment="1">
      <alignment horizontal="left"/>
    </xf>
    <xf numFmtId="10" fontId="110" fillId="0" borderId="0" xfId="0" applyNumberFormat="1" applyFont="1" applyFill="1" applyBorder="1" applyAlignment="1">
      <alignment horizontal="left"/>
    </xf>
    <xf numFmtId="10" fontId="110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10" fillId="28" borderId="12" xfId="0" applyFont="1" applyFill="1" applyBorder="1" applyAlignment="1">
      <alignment horizontal="left"/>
    </xf>
    <xf numFmtId="2" fontId="110" fillId="28" borderId="9" xfId="0" applyNumberFormat="1" applyFont="1" applyFill="1" applyBorder="1" applyAlignment="1">
      <alignment horizontal="left"/>
    </xf>
    <xf numFmtId="10" fontId="110" fillId="28" borderId="9" xfId="2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1" fillId="0" borderId="0" xfId="0" applyFont="1" applyBorder="1" applyAlignment="1">
      <alignment horizontal="left" wrapText="1"/>
    </xf>
    <xf numFmtId="0" fontId="110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/>
    </xf>
    <xf numFmtId="2" fontId="4" fillId="0" borderId="0" xfId="0" applyNumberFormat="1" applyFont="1"/>
    <xf numFmtId="44" fontId="4" fillId="0" borderId="0" xfId="360" applyFont="1"/>
    <xf numFmtId="44" fontId="4" fillId="0" borderId="0" xfId="0" applyNumberFormat="1" applyFont="1"/>
    <xf numFmtId="164" fontId="4" fillId="0" borderId="0" xfId="1" applyNumberFormat="1" applyFont="1" applyFill="1" applyBorder="1" applyAlignment="1">
      <alignment horizontal="center" wrapText="1"/>
    </xf>
    <xf numFmtId="2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center"/>
    </xf>
    <xf numFmtId="43" fontId="4" fillId="0" borderId="0" xfId="0" applyNumberFormat="1" applyFont="1" applyFill="1" applyAlignment="1">
      <alignment horizontal="left"/>
    </xf>
    <xf numFmtId="43" fontId="4" fillId="0" borderId="0" xfId="0" applyNumberFormat="1" applyFont="1"/>
    <xf numFmtId="43" fontId="4" fillId="0" borderId="0" xfId="1" applyFont="1"/>
    <xf numFmtId="10" fontId="10" fillId="0" borderId="0" xfId="0" applyNumberFormat="1" applyFont="1" applyBorder="1" applyAlignment="1">
      <alignment horizontal="left"/>
    </xf>
    <xf numFmtId="164" fontId="4" fillId="0" borderId="0" xfId="0" applyNumberFormat="1" applyFont="1"/>
    <xf numFmtId="0" fontId="11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8" fillId="0" borderId="5" xfId="0" applyFont="1" applyBorder="1" applyAlignment="1">
      <alignment horizontal="justify" wrapText="1"/>
    </xf>
    <xf numFmtId="0" fontId="8" fillId="0" borderId="4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0" fontId="6" fillId="0" borderId="5" xfId="0" applyFont="1" applyBorder="1" applyAlignment="1">
      <alignment horizontal="justify" wrapText="1"/>
    </xf>
    <xf numFmtId="0" fontId="6" fillId="0" borderId="4" xfId="0" applyFont="1" applyBorder="1" applyAlignment="1">
      <alignment horizontal="justify" wrapText="1"/>
    </xf>
    <xf numFmtId="0" fontId="6" fillId="0" borderId="3" xfId="0" applyFont="1" applyBorder="1" applyAlignment="1">
      <alignment horizontal="justify" wrapText="1"/>
    </xf>
    <xf numFmtId="0" fontId="6" fillId="0" borderId="5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1" fontId="4" fillId="0" borderId="8" xfId="0" applyNumberFormat="1" applyFont="1" applyBorder="1" applyAlignment="1">
      <alignment horizontal="right" indent="2"/>
    </xf>
    <xf numFmtId="2" fontId="11" fillId="0" borderId="8" xfId="0" applyNumberFormat="1" applyFont="1" applyBorder="1" applyAlignment="1">
      <alignment horizontal="right" indent="2"/>
    </xf>
    <xf numFmtId="0" fontId="11" fillId="0" borderId="8" xfId="0" applyFont="1" applyBorder="1" applyAlignment="1">
      <alignment horizontal="right" indent="2"/>
    </xf>
    <xf numFmtId="0" fontId="11" fillId="5" borderId="12" xfId="0" applyFont="1" applyFill="1" applyBorder="1"/>
    <xf numFmtId="0" fontId="11" fillId="5" borderId="13" xfId="0" applyFont="1" applyFill="1" applyBorder="1"/>
    <xf numFmtId="0" fontId="4" fillId="0" borderId="12" xfId="0" applyFont="1" applyFill="1" applyBorder="1"/>
    <xf numFmtId="0" fontId="4" fillId="0" borderId="13" xfId="0" applyFont="1" applyBorder="1"/>
    <xf numFmtId="0" fontId="4" fillId="5" borderId="13" xfId="0" applyFont="1" applyFill="1" applyBorder="1"/>
    <xf numFmtId="0" fontId="4" fillId="0" borderId="12" xfId="0" applyFont="1" applyBorder="1"/>
    <xf numFmtId="0" fontId="11" fillId="7" borderId="1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wrapText="1"/>
    </xf>
  </cellXfs>
  <cellStyles count="361">
    <cellStyle name="#" xfId="3"/>
    <cellStyle name="##" xfId="4"/>
    <cellStyle name="%" xfId="5"/>
    <cellStyle name="(Comma)" xfId="6"/>
    <cellStyle name="_20081107 Learning Works Partnership Financial Model" xfId="7"/>
    <cellStyle name="_Bonnyrigg Model - 5 Sep 2006 Credit" xfId="8"/>
    <cellStyle name="_Book2" xfId="9"/>
    <cellStyle name="_OpCo Cash" xfId="10"/>
    <cellStyle name="_OpCo Debt" xfId="11"/>
    <cellStyle name="_OpCo Ops" xfId="12"/>
    <cellStyle name="_Proforma 1 - Table 1.1" xfId="13"/>
    <cellStyle name="_Proforma 1- Table 1.2" xfId="14"/>
    <cellStyle name="_Proforma 11" xfId="15"/>
    <cellStyle name="_Proforma 12" xfId="16"/>
    <cellStyle name="_Proforma 2 Table 2.2" xfId="17"/>
    <cellStyle name="_Proforma 3 Table 3.1" xfId="18"/>
    <cellStyle name="_Proformas for issue 15(1).9" xfId="19"/>
    <cellStyle name="_Proformas33DD" xfId="20"/>
    <cellStyle name="_Ryan Long Bay with Sensitivity" xfId="21"/>
    <cellStyle name="_Sheet1" xfId="22"/>
    <cellStyle name="_Sheet1 (2)" xfId="23"/>
    <cellStyle name="_Sheet1 (6)" xfId="24"/>
    <cellStyle name="_Table of Contents" xfId="25"/>
    <cellStyle name="=C:\WINNT35\SYSTEM32\COMMAND.COM" xfId="26"/>
    <cellStyle name="AA-Input" xfId="27"/>
    <cellStyle name="Act_%1" xfId="28"/>
    <cellStyle name="Assumption" xfId="29"/>
    <cellStyle name="Assumptions" xfId="30"/>
    <cellStyle name="Assumptions Center Currency" xfId="31"/>
    <cellStyle name="Assumptions Center Date" xfId="32"/>
    <cellStyle name="Assumptions Center Multiple" xfId="33"/>
    <cellStyle name="Assumptions Center Number" xfId="34"/>
    <cellStyle name="Assumptions Center Percentage" xfId="35"/>
    <cellStyle name="Assumptions Center Year" xfId="36"/>
    <cellStyle name="Assumptions Heading" xfId="37"/>
    <cellStyle name="Assumptions Right Currency" xfId="38"/>
    <cellStyle name="Assumptions Right Date" xfId="39"/>
    <cellStyle name="Assumptions Right Multiple" xfId="40"/>
    <cellStyle name="Assumptions Right Number" xfId="41"/>
    <cellStyle name="Assumptions Right Percentage" xfId="42"/>
    <cellStyle name="Assumptions Right Year" xfId="43"/>
    <cellStyle name="AUD" xfId="44"/>
    <cellStyle name="Blank" xfId="45"/>
    <cellStyle name="Blue" xfId="46"/>
    <cellStyle name="Border" xfId="47"/>
    <cellStyle name="Border Heavy" xfId="48"/>
    <cellStyle name="Border Thin" xfId="49"/>
    <cellStyle name="BorderHeading" xfId="50"/>
    <cellStyle name="Calc" xfId="51"/>
    <cellStyle name="Callum" xfId="52"/>
    <cellStyle name="CBA_Ratio" xfId="53"/>
    <cellStyle name="Cell Link" xfId="54"/>
    <cellStyle name="Center Currency" xfId="55"/>
    <cellStyle name="Center Date" xfId="56"/>
    <cellStyle name="Center Multiple" xfId="57"/>
    <cellStyle name="Center Number" xfId="58"/>
    <cellStyle name="Center Percentage" xfId="59"/>
    <cellStyle name="Center Year" xfId="60"/>
    <cellStyle name="Check" xfId="61"/>
    <cellStyle name="CoGs%" xfId="62"/>
    <cellStyle name="Comma" xfId="1" builtinId="3"/>
    <cellStyle name="Comma 0" xfId="63"/>
    <cellStyle name="Comma 2" xfId="64"/>
    <cellStyle name="Comma Enter" xfId="65"/>
    <cellStyle name="Comma Output" xfId="66"/>
    <cellStyle name="Comma0" xfId="67"/>
    <cellStyle name="Comma0 - Style4" xfId="68"/>
    <cellStyle name="Comma0 - Style5" xfId="69"/>
    <cellStyle name="Comma1 - Style1" xfId="70"/>
    <cellStyle name="Comments" xfId="71"/>
    <cellStyle name="Cover Date" xfId="72"/>
    <cellStyle name="Cover Subtitle" xfId="73"/>
    <cellStyle name="Cover Title" xfId="74"/>
    <cellStyle name="Curren - Style1" xfId="75"/>
    <cellStyle name="Curren - Style5" xfId="76"/>
    <cellStyle name="Curren - Style6" xfId="77"/>
    <cellStyle name="Currency" xfId="360" builtinId="4"/>
    <cellStyle name="Currency [0] U" xfId="78"/>
    <cellStyle name="Currency [2]" xfId="79"/>
    <cellStyle name="Currency [2] U" xfId="80"/>
    <cellStyle name="Currency [2]_SSB cfads generic model 990311 v2.xls Chart 2" xfId="81"/>
    <cellStyle name="Currency 0" xfId="82"/>
    <cellStyle name="Currency 2" xfId="83"/>
    <cellStyle name="Currency Euro" xfId="84"/>
    <cellStyle name="Currency Pound" xfId="85"/>
    <cellStyle name="Currency(Cents)" xfId="86"/>
    <cellStyle name="Currency0" xfId="87"/>
    <cellStyle name="Data" xfId="88"/>
    <cellStyle name="DATA Amount" xfId="89"/>
    <cellStyle name="Data_Biosciences Model DRAFT 06JAN2009 v1.14" xfId="90"/>
    <cellStyle name="DataImportedTY" xfId="91"/>
    <cellStyle name="Date" xfId="92"/>
    <cellStyle name="Date - Style3" xfId="93"/>
    <cellStyle name="Date - Style4" xfId="94"/>
    <cellStyle name="Date Aligned" xfId="95"/>
    <cellStyle name="Date U" xfId="96"/>
    <cellStyle name="Date Year" xfId="97"/>
    <cellStyle name="Date_106293_24" xfId="98"/>
    <cellStyle name="DateHeading" xfId="99"/>
    <cellStyle name="Decimal [0]" xfId="100"/>
    <cellStyle name="Decimal [2]" xfId="101"/>
    <cellStyle name="Decimal [2] U" xfId="102"/>
    <cellStyle name="Decimal [4]" xfId="103"/>
    <cellStyle name="Decimal [4] U" xfId="104"/>
    <cellStyle name="Decimals" xfId="105"/>
    <cellStyle name="Defined_Assumption" xfId="106"/>
    <cellStyle name="Delete" xfId="107"/>
    <cellStyle name="Dezimal [0]_Übersichtstabelle_FM_24082001bu inc. EC" xfId="108"/>
    <cellStyle name="Dezimal_Übersichtstabelle_FM_24082001bu inc. EC" xfId="109"/>
    <cellStyle name="Disabled" xfId="110"/>
    <cellStyle name="DL_#_0dp" xfId="111"/>
    <cellStyle name="DM" xfId="112"/>
    <cellStyle name="Dotted Line" xfId="113"/>
    <cellStyle name="Euro" xfId="114"/>
    <cellStyle name="EY House" xfId="115"/>
    <cellStyle name="Fix0" xfId="116"/>
    <cellStyle name="Fix2" xfId="117"/>
    <cellStyle name="Fix4" xfId="118"/>
    <cellStyle name="Fixed" xfId="119"/>
    <cellStyle name="Fixed3 - Style3" xfId="120"/>
    <cellStyle name="Footer SBILogo1" xfId="121"/>
    <cellStyle name="Footer SBILogo2" xfId="122"/>
    <cellStyle name="Footnote" xfId="123"/>
    <cellStyle name="Footnote Reference" xfId="124"/>
    <cellStyle name="Footnote_pldt" xfId="125"/>
    <cellStyle name="GC Times 10pt Nm" xfId="126"/>
    <cellStyle name="Gctimes 6pt" xfId="127"/>
    <cellStyle name="General" xfId="128"/>
    <cellStyle name="Grand Total" xfId="129"/>
    <cellStyle name="Grey" xfId="130"/>
    <cellStyle name="H_Date" xfId="131"/>
    <cellStyle name="H_Date_CFSP CPA model 20060613 v82" xfId="132"/>
    <cellStyle name="Hard Percent" xfId="133"/>
    <cellStyle name="Header" xfId="134"/>
    <cellStyle name="Header - Page" xfId="135"/>
    <cellStyle name="Header - Title" xfId="136"/>
    <cellStyle name="Header - Year Row" xfId="137"/>
    <cellStyle name="Header Draft Stamp" xfId="138"/>
    <cellStyle name="Header_pldt" xfId="139"/>
    <cellStyle name="Heading" xfId="140"/>
    <cellStyle name="Heading 1 Above" xfId="141"/>
    <cellStyle name="Heading 1+" xfId="142"/>
    <cellStyle name="Heading 2 Below" xfId="143"/>
    <cellStyle name="Heading 2+" xfId="144"/>
    <cellStyle name="Heading 3+" xfId="145"/>
    <cellStyle name="Heading1" xfId="146"/>
    <cellStyle name="Heading2" xfId="147"/>
    <cellStyle name="Heading3" xfId="148"/>
    <cellStyle name="Heading4" xfId="149"/>
    <cellStyle name="Headings" xfId="150"/>
    <cellStyle name="Headline" xfId="151"/>
    <cellStyle name="Hidden" xfId="152"/>
    <cellStyle name="Hide" xfId="153"/>
    <cellStyle name="Hyperlink 2" xfId="154"/>
    <cellStyle name="Hyperlink Arrow" xfId="155"/>
    <cellStyle name="Hyperlink Text" xfId="156"/>
    <cellStyle name="I_#_0dp" xfId="157"/>
    <cellStyle name="I_#_0dp_20081107 Learning Works Partnership Financial Model" xfId="158"/>
    <cellStyle name="I_#_0dp_ServicePmt Mthly" xfId="159"/>
    <cellStyle name="I_#_0dp_without_comma" xfId="160"/>
    <cellStyle name="I_#_1dp" xfId="161"/>
    <cellStyle name="I_#_1dp_20081107 Learning Works Partnership Financial Model" xfId="162"/>
    <cellStyle name="I_#_1dp_Qtr_Debt" xfId="163"/>
    <cellStyle name="I_#_1dp_Quick_Turnaround_Facility" xfId="164"/>
    <cellStyle name="I_#_1dp_ServicePmt Mthly" xfId="165"/>
    <cellStyle name="I_#_2dp" xfId="166"/>
    <cellStyle name="I_#_2dp_20081107 Learning Works Partnership Financial Model" xfId="167"/>
    <cellStyle name="I_#_2dp_ServicePmt Mthly" xfId="168"/>
    <cellStyle name="I_#_4dp" xfId="169"/>
    <cellStyle name="I_#x_2dp" xfId="170"/>
    <cellStyle name="I_$_2dp" xfId="171"/>
    <cellStyle name="I_%_0dp" xfId="172"/>
    <cellStyle name="I_%_0dp_20081107 Learning Works Partnership Financial Model" xfId="173"/>
    <cellStyle name="I_%_0dp_ServicePmt Mthly" xfId="174"/>
    <cellStyle name="I_%_1dp" xfId="175"/>
    <cellStyle name="I_%_1dp_20081107 Learning Works Partnership Financial Model" xfId="176"/>
    <cellStyle name="I_%_1dp_ServicePmt Mthly" xfId="177"/>
    <cellStyle name="I_%_2dp" xfId="178"/>
    <cellStyle name="I_%_2dp_20081107 Learning Works Partnership Financial Model" xfId="179"/>
    <cellStyle name="I_%_2dp_ServicePmt Mthly" xfId="180"/>
    <cellStyle name="I_%_3dp" xfId="181"/>
    <cellStyle name="I_%_4dp" xfId="182"/>
    <cellStyle name="I_Comment" xfId="183"/>
    <cellStyle name="I_Date" xfId="184"/>
    <cellStyle name="I_Date_20081107 Learning Works Partnership Financial Model" xfId="185"/>
    <cellStyle name="I_Date_ServicePmt Mthly" xfId="186"/>
    <cellStyle name="I_Text" xfId="187"/>
    <cellStyle name="I_Text_20081107 Learning Works Partnership Financial Model" xfId="188"/>
    <cellStyle name="I_Text_ServicePmt Mthly" xfId="189"/>
    <cellStyle name="Input [yellow]" xfId="190"/>
    <cellStyle name="Input(a)" xfId="191"/>
    <cellStyle name="Input(b)" xfId="192"/>
    <cellStyle name="Input(Blue_Rate)" xfId="193"/>
    <cellStyle name="Input(decimal)" xfId="194"/>
    <cellStyle name="Input1" xfId="195"/>
    <cellStyle name="Inputs" xfId="196"/>
    <cellStyle name="Integer" xfId="197"/>
    <cellStyle name="KPMG Heading 1" xfId="198"/>
    <cellStyle name="KPMG Heading 2" xfId="199"/>
    <cellStyle name="KPMG Heading 3" xfId="200"/>
    <cellStyle name="KPMG Heading 4" xfId="201"/>
    <cellStyle name="KPMG Normal" xfId="202"/>
    <cellStyle name="KPMG Normal Text" xfId="203"/>
    <cellStyle name="l" xfId="204"/>
    <cellStyle name="Label" xfId="205"/>
    <cellStyle name="LineSum" xfId="206"/>
    <cellStyle name="LinkedCell" xfId="207"/>
    <cellStyle name="LongDate" xfId="208"/>
    <cellStyle name="Lookup Table Heading" xfId="209"/>
    <cellStyle name="Lookup Table Label" xfId="210"/>
    <cellStyle name="Lookup Table Number" xfId="211"/>
    <cellStyle name="Macro" xfId="212"/>
    <cellStyle name="maj-title" xfId="213"/>
    <cellStyle name="Millions" xfId="214"/>
    <cellStyle name="Model Name" xfId="215"/>
    <cellStyle name="Multiple" xfId="216"/>
    <cellStyle name="Normal" xfId="0" builtinId="0"/>
    <cellStyle name="Normal - Style1" xfId="217"/>
    <cellStyle name="Normal 2" xfId="218"/>
    <cellStyle name="Normal 3" xfId="219"/>
    <cellStyle name="Normal 4" xfId="220"/>
    <cellStyle name="Normal 5" xfId="221"/>
    <cellStyle name="Normal indent" xfId="222"/>
    <cellStyle name="Normal U" xfId="223"/>
    <cellStyle name="Normal2" xfId="224"/>
    <cellStyle name="Normal3" xfId="225"/>
    <cellStyle name="Normal4" xfId="226"/>
    <cellStyle name="NormalGB" xfId="227"/>
    <cellStyle name="O_#_0dp" xfId="228"/>
    <cellStyle name="O_#_0dp_20081107 Learning Works Partnership Financial Model" xfId="229"/>
    <cellStyle name="O_#_0dp_ServicePmt Mthly" xfId="230"/>
    <cellStyle name="O_#_0dp_without_comma" xfId="231"/>
    <cellStyle name="O_#_1dp" xfId="232"/>
    <cellStyle name="O_#_1dp_20081107 Learning Works Partnership Financial Model" xfId="233"/>
    <cellStyle name="O_#_1dp_ServicePmt Mthly" xfId="234"/>
    <cellStyle name="O_#_2dp" xfId="235"/>
    <cellStyle name="O_#_2dp_20081107 Learning Works Partnership Financial Model" xfId="236"/>
    <cellStyle name="O_#_2dp_ServicePmt Mthly" xfId="237"/>
    <cellStyle name="O_#_3dp" xfId="238"/>
    <cellStyle name="O_#_4dp" xfId="239"/>
    <cellStyle name="O_#x_2dp" xfId="240"/>
    <cellStyle name="O_#x_2dp_Qtr_Debt" xfId="241"/>
    <cellStyle name="O_$_2dp" xfId="242"/>
    <cellStyle name="O_$_2dp_938764_20" xfId="243"/>
    <cellStyle name="O_%_0dp" xfId="244"/>
    <cellStyle name="O_%_0dp_20081107 Learning Works Partnership Financial Model" xfId="245"/>
    <cellStyle name="O_%_0dp_ServicePmt Mthly" xfId="246"/>
    <cellStyle name="O_%_1dp" xfId="247"/>
    <cellStyle name="O_%_1dp_20081107 Learning Works Partnership Financial Model" xfId="248"/>
    <cellStyle name="O_%_1dp_ServicePmt Mthly" xfId="249"/>
    <cellStyle name="O_%_2dp" xfId="250"/>
    <cellStyle name="O_%_2dp_20081107 Learning Works Partnership Financial Model" xfId="251"/>
    <cellStyle name="O_%_2dp_ServicePmt Mthly" xfId="252"/>
    <cellStyle name="O_%_3dp" xfId="253"/>
    <cellStyle name="O_%_4dp" xfId="254"/>
    <cellStyle name="O_Check" xfId="255"/>
    <cellStyle name="O_Check_20081107 Learning Works Partnership Financial Model" xfId="256"/>
    <cellStyle name="O_Check_CFSP CPA model 20060516 v49i" xfId="257"/>
    <cellStyle name="O_Check_ServicePmt Mthly" xfId="258"/>
    <cellStyle name="O_Commentary" xfId="259"/>
    <cellStyle name="O_Date" xfId="260"/>
    <cellStyle name="O_Date_20081107 Learning Works Partnership Financial Model" xfId="261"/>
    <cellStyle name="O_Date_CFSP CPA model 20060613 v82" xfId="262"/>
    <cellStyle name="O_Date_Mth" xfId="263"/>
    <cellStyle name="O_Date_ServicePmt Mthly" xfId="264"/>
    <cellStyle name="O_Date_YE" xfId="265"/>
    <cellStyle name="O_Date_Yr" xfId="266"/>
    <cellStyle name="O_Flag_YesNo" xfId="267"/>
    <cellStyle name="O_Text" xfId="268"/>
    <cellStyle name="O_Text_20081107 Learning Works Partnership Financial Model" xfId="269"/>
    <cellStyle name="O_Text_ServicePmt Mthly" xfId="270"/>
    <cellStyle name="O_Units_Text" xfId="271"/>
    <cellStyle name="OLELink" xfId="272"/>
    <cellStyle name="Page Number" xfId="273"/>
    <cellStyle name="Page1" xfId="274"/>
    <cellStyle name="Percen - Style2" xfId="275"/>
    <cellStyle name="Percent" xfId="2" builtinId="5"/>
    <cellStyle name="Percent [0%]" xfId="276"/>
    <cellStyle name="Percent [0.00%]" xfId="277"/>
    <cellStyle name="Percent [2]" xfId="278"/>
    <cellStyle name="Percent [2] U" xfId="279"/>
    <cellStyle name="Percent [2]_Book3 Chart 1" xfId="280"/>
    <cellStyle name="Percent 2" xfId="281"/>
    <cellStyle name="Percent 3" xfId="282"/>
    <cellStyle name="Percent2" xfId="283"/>
    <cellStyle name="perct_input" xfId="284"/>
    <cellStyle name="Period Title" xfId="285"/>
    <cellStyle name="Pewc pf g" xfId="286"/>
    <cellStyle name="Pounds" xfId="287"/>
    <cellStyle name="PSDetail" xfId="288"/>
    <cellStyle name="PwC" xfId="289"/>
    <cellStyle name="PwC PF error check" xfId="290"/>
    <cellStyle name="PwC PF grey reference" xfId="291"/>
    <cellStyle name="PwC PF heading 1" xfId="292"/>
    <cellStyle name="PwC PF input #" xfId="293"/>
    <cellStyle name="PwC PF input %" xfId="294"/>
    <cellStyle name="PwC PF model name" xfId="295"/>
    <cellStyle name="PwC PF sheet name" xfId="296"/>
    <cellStyle name="PwC PF sheet status" xfId="297"/>
    <cellStyle name="PwC PF timing flags" xfId="298"/>
    <cellStyle name="Ratio" xfId="299"/>
    <cellStyle name="Right Currency" xfId="300"/>
    <cellStyle name="Right Date" xfId="301"/>
    <cellStyle name="Right Multiple" xfId="302"/>
    <cellStyle name="Right Number" xfId="303"/>
    <cellStyle name="Right Percentage" xfId="304"/>
    <cellStyle name="Right Year" xfId="305"/>
    <cellStyle name="Salomon Logo" xfId="306"/>
    <cellStyle name="SCG Integer" xfId="307"/>
    <cellStyle name="SDate" xfId="308"/>
    <cellStyle name="Section Number" xfId="309"/>
    <cellStyle name="Sen_%1" xfId="310"/>
    <cellStyle name="Sheet Title" xfId="311"/>
    <cellStyle name="ShortDate" xfId="312"/>
    <cellStyle name="Standard" xfId="313"/>
    <cellStyle name="std" xfId="314"/>
    <cellStyle name="style1" xfId="315"/>
    <cellStyle name="Style2" xfId="316"/>
    <cellStyle name="Style3" xfId="317"/>
    <cellStyle name="Style4" xfId="318"/>
    <cellStyle name="Style5" xfId="319"/>
    <cellStyle name="style9" xfId="320"/>
    <cellStyle name="Sub totals" xfId="321"/>
    <cellStyle name="Sub-Heading" xfId="322"/>
    <cellStyle name="Sub-Total" xfId="323"/>
    <cellStyle name="Table Head" xfId="324"/>
    <cellStyle name="Table Head Aligned" xfId="325"/>
    <cellStyle name="Table Head Blue" xfId="326"/>
    <cellStyle name="Table Head Green" xfId="327"/>
    <cellStyle name="Table Head_pldt" xfId="328"/>
    <cellStyle name="Table Heading" xfId="329"/>
    <cellStyle name="Table Source" xfId="330"/>
    <cellStyle name="Table Text" xfId="331"/>
    <cellStyle name="Table Title" xfId="332"/>
    <cellStyle name="Table Units" xfId="333"/>
    <cellStyle name="Text 1" xfId="334"/>
    <cellStyle name="Text 2" xfId="335"/>
    <cellStyle name="Text Head 1" xfId="336"/>
    <cellStyle name="Text Head 2" xfId="337"/>
    <cellStyle name="Text Indent 1" xfId="338"/>
    <cellStyle name="Text Indent 2" xfId="339"/>
    <cellStyle name="Thousands" xfId="340"/>
    <cellStyle name="Title(1)" xfId="341"/>
    <cellStyle name="TOC 1" xfId="342"/>
    <cellStyle name="TOC 2" xfId="343"/>
    <cellStyle name="Top &amp; dble Btm lines" xfId="344"/>
    <cellStyle name="Total 1" xfId="345"/>
    <cellStyle name="Total 2" xfId="346"/>
    <cellStyle name="Total 3" xfId="347"/>
    <cellStyle name="Total 4" xfId="348"/>
    <cellStyle name="Totals" xfId="349"/>
    <cellStyle name="tt - Style1" xfId="350"/>
    <cellStyle name="Underline" xfId="351"/>
    <cellStyle name="Units" xfId="352"/>
    <cellStyle name="User_Defined_A" xfId="353"/>
    <cellStyle name="Währung [0]_Übersichtstabelle_FM_24082001bu inc. EC" xfId="354"/>
    <cellStyle name="Währung_Übersichtstabelle_FM_24082001bu inc. EC" xfId="355"/>
    <cellStyle name="Warning" xfId="356"/>
    <cellStyle name="Word_Formula" xfId="357"/>
    <cellStyle name="year" xfId="358"/>
    <cellStyle name="YR_MTH" xfId="3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49694501018314E-2"/>
          <c:y val="9.5941132274007357E-2"/>
          <c:w val="0.56415478615071279"/>
          <c:h val="0.73800870980005651"/>
        </c:manualLayout>
      </c:layout>
      <c:lineChart>
        <c:grouping val="standard"/>
        <c:varyColors val="0"/>
        <c:ser>
          <c:idx val="0"/>
          <c:order val="0"/>
          <c:tx>
            <c:v>Adopted 2006 Path</c:v>
          </c:tx>
          <c:spPr>
            <a:ln w="12700">
              <a:solidFill>
                <a:srgbClr val="00011C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AA096"/>
              </a:solidFill>
              <a:ln>
                <a:solidFill>
                  <a:srgbClr val="AAA096"/>
                </a:solidFill>
                <a:prstDash val="solid"/>
              </a:ln>
            </c:spPr>
          </c:marker>
          <c:val>
            <c:numLit>
              <c:formatCode>General</c:formatCode>
              <c:ptCount val="15"/>
              <c:pt idx="0">
                <c:v>0</c:v>
              </c:pt>
              <c:pt idx="1">
                <c:v>2.3516753765754701E-2</c:v>
              </c:pt>
              <c:pt idx="2">
                <c:v>0.113779588072548</c:v>
              </c:pt>
              <c:pt idx="3">
                <c:v>0.235167537657547</c:v>
              </c:pt>
              <c:pt idx="4">
                <c:v>0.35655548724255187</c:v>
              </c:pt>
              <c:pt idx="5">
                <c:v>0.47794343682754298</c:v>
              </c:pt>
              <c:pt idx="6">
                <c:v>0.62828158622810693</c:v>
              </c:pt>
              <c:pt idx="7">
                <c:v>0.72688287734399992</c:v>
              </c:pt>
              <c:pt idx="8">
                <c:v>0.82167998770365802</c:v>
              </c:pt>
              <c:pt idx="9">
                <c:v>0.91062865047649877</c:v>
              </c:pt>
              <c:pt idx="10">
                <c:v>0.94355210574853055</c:v>
              </c:pt>
              <c:pt idx="11">
                <c:v>0.95849216108207658</c:v>
              </c:pt>
              <c:pt idx="12">
                <c:v>0.97343221641561495</c:v>
              </c:pt>
              <c:pt idx="13">
                <c:v>0.98837227174914588</c:v>
              </c:pt>
              <c:pt idx="14">
                <c:v>0.99997694435905149</c:v>
              </c:pt>
            </c:numLit>
          </c:val>
          <c:smooth val="0"/>
        </c:ser>
        <c:ser>
          <c:idx val="1"/>
          <c:order val="1"/>
          <c:tx>
            <c:v>Draft 2010 Path</c:v>
          </c:tx>
          <c:spPr>
            <a:ln w="12700">
              <a:solidFill>
                <a:srgbClr val="0993C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993CD"/>
              </a:solidFill>
              <a:ln>
                <a:solidFill>
                  <a:srgbClr val="0993CD"/>
                </a:solidFill>
                <a:prstDash val="solid"/>
              </a:ln>
            </c:spPr>
          </c:marker>
          <c:val>
            <c:numLit>
              <c:formatCode>General</c:formatCode>
              <c:ptCount val="15"/>
              <c:pt idx="0">
                <c:v>0</c:v>
              </c:pt>
              <c:pt idx="1">
                <c:v>2.0000000000000011E-2</c:v>
              </c:pt>
              <c:pt idx="2">
                <c:v>4.0000000000000022E-2</c:v>
              </c:pt>
              <c:pt idx="3">
                <c:v>6.25E-2</c:v>
              </c:pt>
              <c:pt idx="4">
                <c:v>8.7500000000000008E-2</c:v>
              </c:pt>
              <c:pt idx="5">
                <c:v>0.12250000000000009</c:v>
              </c:pt>
              <c:pt idx="6">
                <c:v>0.17250000000000001</c:v>
              </c:pt>
              <c:pt idx="7">
                <c:v>0.2525</c:v>
              </c:pt>
              <c:pt idx="8">
                <c:v>0.37250000000000238</c:v>
              </c:pt>
              <c:pt idx="9">
                <c:v>0.50749999999999851</c:v>
              </c:pt>
              <c:pt idx="10">
                <c:v>0.65000000000000879</c:v>
              </c:pt>
              <c:pt idx="11">
                <c:v>0.78500000000000003</c:v>
              </c:pt>
              <c:pt idx="12">
                <c:v>0.88500000000000001</c:v>
              </c:pt>
              <c:pt idx="13">
                <c:v>0.95500000000000063</c:v>
              </c:pt>
              <c:pt idx="14">
                <c:v>1</c:v>
              </c:pt>
            </c:numLit>
          </c:val>
          <c:smooth val="0"/>
        </c:ser>
        <c:ser>
          <c:idx val="2"/>
          <c:order val="2"/>
          <c:tx>
            <c:v>Actual Path</c:v>
          </c:tx>
          <c:spPr>
            <a:ln w="25400">
              <a:solidFill>
                <a:srgbClr val="FF850C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CCCD00"/>
              </a:solidFill>
              <a:ln>
                <a:solidFill>
                  <a:srgbClr val="CCCD00"/>
                </a:solidFill>
                <a:prstDash val="solid"/>
              </a:ln>
            </c:spPr>
          </c:marker>
          <c:val>
            <c:numLit>
              <c:formatCode>General</c:formatCode>
              <c:ptCount val="4"/>
              <c:pt idx="0">
                <c:v>0</c:v>
              </c:pt>
              <c:pt idx="1">
                <c:v>3.5851438397496412E-3</c:v>
              </c:pt>
              <c:pt idx="2">
                <c:v>3.5851438397496412E-3</c:v>
              </c:pt>
              <c:pt idx="3">
                <c:v>1.9304620675575267E-2</c:v>
              </c:pt>
            </c:numLit>
          </c:val>
          <c:smooth val="0"/>
        </c:ser>
        <c:ser>
          <c:idx val="3"/>
          <c:order val="3"/>
          <c:tx>
            <c:v>Hist Kellyville / Rouse Hill Path</c:v>
          </c:tx>
          <c:spPr>
            <a:ln w="12700">
              <a:solidFill>
                <a:srgbClr val="E42618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CF01"/>
                </a:solidFill>
                <a:prstDash val="solid"/>
              </a:ln>
            </c:spPr>
          </c:marker>
          <c:val>
            <c:numLit>
              <c:formatCode>General</c:formatCode>
              <c:ptCount val="18"/>
              <c:pt idx="0">
                <c:v>2.2684861381865852E-2</c:v>
              </c:pt>
              <c:pt idx="1">
                <c:v>4.6470929626928899E-2</c:v>
              </c:pt>
              <c:pt idx="2">
                <c:v>6.7283739341359311E-2</c:v>
              </c:pt>
              <c:pt idx="3">
                <c:v>8.6852482923853266E-2</c:v>
              </c:pt>
              <c:pt idx="4">
                <c:v>9.6617509189124803E-2</c:v>
              </c:pt>
              <c:pt idx="5">
                <c:v>0.12609413830562899</c:v>
              </c:pt>
              <c:pt idx="6">
                <c:v>0.16768701915206999</c:v>
              </c:pt>
              <c:pt idx="7">
                <c:v>0.24282801827407988</c:v>
              </c:pt>
              <c:pt idx="8">
                <c:v>0.38061578297296872</c:v>
              </c:pt>
              <c:pt idx="9">
                <c:v>0.57134778791351104</c:v>
              </c:pt>
              <c:pt idx="10">
                <c:v>0.6071786782541525</c:v>
              </c:pt>
              <c:pt idx="11">
                <c:v>0.72502864625962693</c:v>
              </c:pt>
              <c:pt idx="12">
                <c:v>0.84909299245524505</c:v>
              </c:pt>
              <c:pt idx="13">
                <c:v>0.92601080373219802</c:v>
              </c:pt>
              <c:pt idx="14">
                <c:v>0.93856456197262728</c:v>
              </c:pt>
              <c:pt idx="15">
                <c:v>0.95504099763390593</c:v>
              </c:pt>
              <c:pt idx="16">
                <c:v>0.98180627687912003</c:v>
              </c:pt>
              <c:pt idx="17">
                <c:v>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56288"/>
        <c:axId val="104903424"/>
      </c:lineChart>
      <c:catAx>
        <c:axId val="13455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034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90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56288"/>
        <c:crosses val="autoZero"/>
        <c:crossBetween val="between"/>
      </c:valAx>
      <c:spPr>
        <a:solidFill>
          <a:srgbClr val="CCFFFF"/>
        </a:solidFill>
        <a:ln w="12700">
          <a:solidFill>
            <a:srgbClr val="0000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820773930753564"/>
          <c:y val="0.18204220782365321"/>
          <c:w val="0.30549898167006961"/>
          <c:h val="0.549816660371327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80808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99" r="0.7500000000000079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'Dev Path Master'!#REF!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80096"/>
        <c:axId val="114181632"/>
      </c:lineChart>
      <c:catAx>
        <c:axId val="114180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181632"/>
        <c:crosses val="autoZero"/>
        <c:auto val="1"/>
        <c:lblAlgn val="ctr"/>
        <c:lblOffset val="100"/>
        <c:noMultiLvlLbl val="0"/>
      </c:catAx>
      <c:valAx>
        <c:axId val="11418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180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Box Hill Precinct Cumulative Development Path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Development Path</c:v>
          </c:tx>
          <c:marker>
            <c:symbol val="none"/>
          </c:marker>
          <c:val>
            <c:numRef>
              <c:f>'Dev Path Master'!$C$8:$AA$8</c:f>
              <c:numCache>
                <c:formatCode>0.00%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2.5000000000000001E-3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1.7500000000000002E-2</c:v>
                </c:pt>
                <c:pt idx="6">
                  <c:v>2.7500000000000004E-2</c:v>
                </c:pt>
                <c:pt idx="7">
                  <c:v>4.2500000000000003E-2</c:v>
                </c:pt>
                <c:pt idx="8">
                  <c:v>6.25E-2</c:v>
                </c:pt>
                <c:pt idx="9">
                  <c:v>9.2499999999999999E-2</c:v>
                </c:pt>
                <c:pt idx="10">
                  <c:v>0.14250000000000002</c:v>
                </c:pt>
                <c:pt idx="11">
                  <c:v>0.22750000000000004</c:v>
                </c:pt>
                <c:pt idx="12">
                  <c:v>0.32750000000000001</c:v>
                </c:pt>
                <c:pt idx="13">
                  <c:v>0.435</c:v>
                </c:pt>
                <c:pt idx="14">
                  <c:v>0.54500000000000004</c:v>
                </c:pt>
                <c:pt idx="15">
                  <c:v>0.65750000000000008</c:v>
                </c:pt>
                <c:pt idx="16">
                  <c:v>0.76750000000000007</c:v>
                </c:pt>
                <c:pt idx="17">
                  <c:v>0.86750000000000005</c:v>
                </c:pt>
                <c:pt idx="18">
                  <c:v>0.92749999999999999</c:v>
                </c:pt>
                <c:pt idx="19">
                  <c:v>0.96750000000000003</c:v>
                </c:pt>
                <c:pt idx="20">
                  <c:v>0.98750000000000004</c:v>
                </c:pt>
                <c:pt idx="21">
                  <c:v>0.99750000000000005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142656"/>
        <c:axId val="117144192"/>
      </c:lineChart>
      <c:catAx>
        <c:axId val="11714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441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1714419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17142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554130</xdr:colOff>
      <xdr:row>13</xdr:row>
      <xdr:rowOff>29696</xdr:rowOff>
    </xdr:from>
    <xdr:to>
      <xdr:col>11</xdr:col>
      <xdr:colOff>163606</xdr:colOff>
      <xdr:row>27</xdr:row>
      <xdr:rowOff>129428</xdr:rowOff>
    </xdr:to>
    <xdr:graphicFrame macro="">
      <xdr:nvGraphicFramePr>
        <xdr:cNvPr id="2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470647</xdr:colOff>
      <xdr:row>11</xdr:row>
      <xdr:rowOff>12326</xdr:rowOff>
    </xdr:from>
    <xdr:to>
      <xdr:col>17</xdr:col>
      <xdr:colOff>605117</xdr:colOff>
      <xdr:row>28</xdr:row>
      <xdr:rowOff>88526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705970</xdr:colOff>
      <xdr:row>34</xdr:row>
      <xdr:rowOff>68355</xdr:rowOff>
    </xdr:from>
    <xdr:to>
      <xdr:col>15</xdr:col>
      <xdr:colOff>235323</xdr:colOff>
      <xdr:row>51</xdr:row>
      <xdr:rowOff>144555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dmin\Consumer%20Markets\Personal%20Folders\Will\WIP\Financing\SRA\Models\Zipped\PFIGeneric_Model_V3.0_3101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au530csm02\CFSIB%20GSFIN\Users\Sengupta\Desktop\Arnab\COPY\Bonnyrigg%20Model%20-%205%20Sep%202006%20Credi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WINDOWS\TEMP\V11%20Reference%20Bi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P15%20-%20RESIDENTIAL%20Financial%20Model%20-%20BH%20&amp;%20BHI%20Precincts%20-%20Nov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melfsr02\corp_fin\CF_CLIENT\Clients\M\Major%20Projects%20Victoria\MCCR\RFP\Drafts\Royal%20Women's\Revised%20Offers\RWHP\Revised%20Offer%20No%20Carpark\RWHP%20-%20Capital%20Markets%20Case%20-%20Revised%20Car%20Park\RWHP%20-%20Capital%20Markets%20Case%20-%20Revised%20Car%20Par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WIP\NHS%20LIFT\East%20London\6_Models\LIFTCO%20Models\LIFT02-Ver38ELC%20LIFT%20model%20ITN%20revisionMR05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dvisory\Client%20U-Z\Wollongong%20City%20Council\Civic%20Centre%20Model\Financial%20Model\WCC%20Financial%20Model%20v2.6%20REPO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THSC%20Shared/Section94/IPART%20SUBMISSION/Cp13/Final%20rate%20based%20on%20%20IPART%20Assessment/THSC%20CP13%20DRAFT%20JUNE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cure.freehills.com/BRISBANE/BRISTAS/PFA/Clients/A-F/Dept%20of%20Education%20-%20Qld%20Schools/06%20Financial%20Modelling/January%20Business%20Case/Final%20BC%20Models%20-%20Sent%20to%20client%20on%207%20Feb%202008/PSC%20-%20Qld%20Schools%20SDM%20v0.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au530csm02\CFSIB%20GSFIN\Users\Sengupta\Desktop\Schools%20PPP\school%20cashflow%20v8.3%20subdeb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Inputs"/>
      <sheetName val="Printcalcdialog"/>
      <sheetName val="Calculations"/>
      <sheetName val="Outputs"/>
      <sheetName val="Summary"/>
      <sheetName val="Environment"/>
      <sheetName val="Navigation"/>
      <sheetName val="Charts"/>
      <sheetName val="Printing"/>
      <sheetName val="Infodialog"/>
      <sheetName val="Disclaimerdialog"/>
      <sheetName val="Printdialog"/>
      <sheetName val="Module1"/>
    </sheetNames>
    <sheetDataSet>
      <sheetData sheetId="0" refreshError="1">
        <row r="50">
          <cell r="C50" t="str">
            <v>Annuity</v>
          </cell>
          <cell r="H50" t="str">
            <v>Look forward reserve balance</v>
          </cell>
        </row>
        <row r="51">
          <cell r="C51" t="str">
            <v>RPI Linked</v>
          </cell>
          <cell r="H51" t="str">
            <v>Look forward reserve transfer</v>
          </cell>
        </row>
        <row r="52">
          <cell r="C52" t="str">
            <v>Manual</v>
          </cell>
          <cell r="H52" t="str">
            <v>Fixed, indexed reserve transfers</v>
          </cell>
        </row>
        <row r="55">
          <cell r="H55" t="str">
            <v>Exclude transfers to MRA</v>
          </cell>
        </row>
        <row r="56">
          <cell r="H56" t="str">
            <v>Include all transfers to/from MRA</v>
          </cell>
        </row>
        <row r="57">
          <cell r="C57" t="str">
            <v>Annuity</v>
          </cell>
          <cell r="H57" t="str">
            <v>Exclude all transfers to/from MRA</v>
          </cell>
        </row>
        <row r="60">
          <cell r="H60" t="str">
            <v>Weekly</v>
          </cell>
        </row>
        <row r="61">
          <cell r="H61" t="str">
            <v>Mthly (adv.)</v>
          </cell>
        </row>
        <row r="62">
          <cell r="C62" t="str">
            <v>Upfront</v>
          </cell>
          <cell r="H62" t="str">
            <v>Mthly (arr.)</v>
          </cell>
        </row>
        <row r="63">
          <cell r="C63" t="str">
            <v>Staged</v>
          </cell>
          <cell r="H63" t="str">
            <v>6 mthly (adv.)</v>
          </cell>
        </row>
        <row r="64">
          <cell r="C64" t="str">
            <v>Staged priority</v>
          </cell>
          <cell r="H64" t="str">
            <v>6 mthly (arr.)</v>
          </cell>
        </row>
        <row r="67">
          <cell r="C67" t="str">
            <v>Average</v>
          </cell>
          <cell r="H67" t="str">
            <v>Fixed</v>
          </cell>
        </row>
        <row r="68">
          <cell r="C68" t="str">
            <v>Annual</v>
          </cell>
          <cell r="H68" t="str">
            <v>Variable</v>
          </cell>
        </row>
        <row r="71">
          <cell r="H71" t="str">
            <v>Advance</v>
          </cell>
        </row>
        <row r="72">
          <cell r="H72" t="str">
            <v>Arrears</v>
          </cell>
        </row>
        <row r="76">
          <cell r="H76" t="str">
            <v>Fixed asset</v>
          </cell>
        </row>
        <row r="77">
          <cell r="H77" t="str">
            <v>Finance debtor</v>
          </cell>
        </row>
        <row r="83">
          <cell r="C83" t="str">
            <v>Percentage</v>
          </cell>
        </row>
        <row r="84">
          <cell r="C84" t="str">
            <v>Pro rata</v>
          </cell>
        </row>
      </sheetData>
      <sheetData sheetId="1" refreshError="1">
        <row r="1">
          <cell r="B1" t="str">
            <v>Generic PFI Model</v>
          </cell>
        </row>
        <row r="11">
          <cell r="J11" t="str">
            <v>Unitary Charge</v>
          </cell>
        </row>
        <row r="12">
          <cell r="J12" t="str">
            <v>Operating Costs</v>
          </cell>
        </row>
        <row r="13">
          <cell r="J13" t="str">
            <v>No Indexation</v>
          </cell>
        </row>
        <row r="14">
          <cell r="J14" t="str">
            <v>Other</v>
          </cell>
        </row>
        <row r="55">
          <cell r="R55">
            <v>0.23186661675291526</v>
          </cell>
          <cell r="S55">
            <v>6.0920759569853544E-3</v>
          </cell>
        </row>
        <row r="137">
          <cell r="E137">
            <v>1475567</v>
          </cell>
          <cell r="H137">
            <v>1475566.7680000002</v>
          </cell>
          <cell r="I137">
            <v>2</v>
          </cell>
        </row>
        <row r="138">
          <cell r="H138">
            <v>-0.2750201104208827</v>
          </cell>
        </row>
        <row r="139">
          <cell r="H139">
            <v>-0.2750201104208827</v>
          </cell>
        </row>
        <row r="142">
          <cell r="S142">
            <v>-2.4377694353461266E-3</v>
          </cell>
        </row>
        <row r="144">
          <cell r="E144">
            <v>18694584.600000001</v>
          </cell>
          <cell r="R144">
            <v>1296129</v>
          </cell>
        </row>
        <row r="145">
          <cell r="E145">
            <v>18694584.556979891</v>
          </cell>
        </row>
        <row r="199">
          <cell r="E199">
            <v>37346</v>
          </cell>
          <cell r="F199">
            <v>37529</v>
          </cell>
          <cell r="G199">
            <v>37711</v>
          </cell>
          <cell r="H199">
            <v>37894</v>
          </cell>
          <cell r="I199">
            <v>38077</v>
          </cell>
          <cell r="J199">
            <v>38260</v>
          </cell>
          <cell r="K199">
            <v>38442</v>
          </cell>
          <cell r="L199">
            <v>38625</v>
          </cell>
          <cell r="M199">
            <v>38807</v>
          </cell>
          <cell r="N199">
            <v>38990</v>
          </cell>
          <cell r="O199">
            <v>39172</v>
          </cell>
          <cell r="P199">
            <v>39355</v>
          </cell>
          <cell r="Q199">
            <v>39538</v>
          </cell>
          <cell r="R199">
            <v>39721</v>
          </cell>
          <cell r="S199">
            <v>39903</v>
          </cell>
        </row>
        <row r="200">
          <cell r="E200">
            <v>0</v>
          </cell>
          <cell r="F200">
            <v>1</v>
          </cell>
          <cell r="G200">
            <v>2</v>
          </cell>
          <cell r="H200">
            <v>3</v>
          </cell>
          <cell r="I200">
            <v>4</v>
          </cell>
          <cell r="J200">
            <v>5</v>
          </cell>
          <cell r="K200">
            <v>6</v>
          </cell>
          <cell r="L200">
            <v>7</v>
          </cell>
          <cell r="M200">
            <v>8</v>
          </cell>
          <cell r="N200">
            <v>9</v>
          </cell>
          <cell r="O200">
            <v>10</v>
          </cell>
          <cell r="P200">
            <v>11</v>
          </cell>
          <cell r="Q200">
            <v>12</v>
          </cell>
          <cell r="R200">
            <v>13</v>
          </cell>
          <cell r="S200">
            <v>14</v>
          </cell>
        </row>
        <row r="262">
          <cell r="E262">
            <v>37346</v>
          </cell>
          <cell r="F262">
            <v>37529</v>
          </cell>
          <cell r="G262">
            <v>37711</v>
          </cell>
          <cell r="H262">
            <v>37894</v>
          </cell>
          <cell r="I262">
            <v>38077</v>
          </cell>
          <cell r="J262">
            <v>38260</v>
          </cell>
          <cell r="K262">
            <v>38442</v>
          </cell>
          <cell r="L262">
            <v>38625</v>
          </cell>
          <cell r="M262">
            <v>38807</v>
          </cell>
          <cell r="N262">
            <v>38990</v>
          </cell>
          <cell r="O262">
            <v>39172</v>
          </cell>
          <cell r="P262">
            <v>39355</v>
          </cell>
          <cell r="Q262">
            <v>39538</v>
          </cell>
          <cell r="R262">
            <v>39721</v>
          </cell>
          <cell r="S262">
            <v>39903</v>
          </cell>
          <cell r="T262">
            <v>40086</v>
          </cell>
          <cell r="U262">
            <v>40268</v>
          </cell>
          <cell r="V262">
            <v>40451</v>
          </cell>
          <cell r="W262">
            <v>40633</v>
          </cell>
          <cell r="X262">
            <v>40816</v>
          </cell>
          <cell r="Y262">
            <v>40999</v>
          </cell>
          <cell r="Z262">
            <v>41182</v>
          </cell>
          <cell r="AA262">
            <v>41364</v>
          </cell>
          <cell r="AB262">
            <v>41547</v>
          </cell>
          <cell r="AC262">
            <v>41729</v>
          </cell>
          <cell r="AD262">
            <v>41912</v>
          </cell>
          <cell r="AE262">
            <v>42094</v>
          </cell>
          <cell r="AF262">
            <v>42277</v>
          </cell>
          <cell r="AG262">
            <v>42460</v>
          </cell>
          <cell r="AH262">
            <v>42643</v>
          </cell>
          <cell r="AI262">
            <v>42825</v>
          </cell>
          <cell r="AJ262">
            <v>43008</v>
          </cell>
          <cell r="AK262">
            <v>43190</v>
          </cell>
          <cell r="AL262">
            <v>43373</v>
          </cell>
          <cell r="AM262">
            <v>43555</v>
          </cell>
          <cell r="AN262">
            <v>43738</v>
          </cell>
          <cell r="AO262">
            <v>43921</v>
          </cell>
          <cell r="AP262">
            <v>44104</v>
          </cell>
          <cell r="AQ262">
            <v>44286</v>
          </cell>
          <cell r="AR262">
            <v>44469</v>
          </cell>
          <cell r="AS262">
            <v>44651</v>
          </cell>
          <cell r="AT262">
            <v>44834</v>
          </cell>
          <cell r="AU262">
            <v>45016</v>
          </cell>
          <cell r="AV262">
            <v>45199</v>
          </cell>
          <cell r="AW262">
            <v>45382</v>
          </cell>
          <cell r="AX262">
            <v>45565</v>
          </cell>
          <cell r="AY262">
            <v>45747</v>
          </cell>
          <cell r="AZ262">
            <v>45930</v>
          </cell>
          <cell r="BA262">
            <v>46112</v>
          </cell>
          <cell r="BB262">
            <v>46295</v>
          </cell>
          <cell r="BC262">
            <v>46477</v>
          </cell>
          <cell r="BD262">
            <v>46660</v>
          </cell>
          <cell r="BE262">
            <v>46843</v>
          </cell>
          <cell r="BF262">
            <v>47026</v>
          </cell>
          <cell r="BG262">
            <v>47208</v>
          </cell>
          <cell r="BH262">
            <v>47391</v>
          </cell>
          <cell r="BI262">
            <v>47573</v>
          </cell>
          <cell r="BJ262">
            <v>47756</v>
          </cell>
          <cell r="BK262">
            <v>47938</v>
          </cell>
          <cell r="BL262">
            <v>48121</v>
          </cell>
          <cell r="BM262">
            <v>48304</v>
          </cell>
          <cell r="BN262">
            <v>48487</v>
          </cell>
          <cell r="BO262">
            <v>48669</v>
          </cell>
          <cell r="BP262">
            <v>48852</v>
          </cell>
          <cell r="BQ262">
            <v>49034</v>
          </cell>
          <cell r="BR262">
            <v>49217</v>
          </cell>
          <cell r="BS262">
            <v>49399</v>
          </cell>
          <cell r="BT262">
            <v>49582</v>
          </cell>
          <cell r="BU262">
            <v>49765</v>
          </cell>
          <cell r="BV262">
            <v>49948</v>
          </cell>
          <cell r="BW262">
            <v>50130</v>
          </cell>
        </row>
        <row r="263">
          <cell r="E263">
            <v>0</v>
          </cell>
          <cell r="F263">
            <v>1</v>
          </cell>
          <cell r="G263">
            <v>2</v>
          </cell>
          <cell r="H263">
            <v>3</v>
          </cell>
          <cell r="I263">
            <v>4</v>
          </cell>
          <cell r="J263">
            <v>5</v>
          </cell>
          <cell r="K263">
            <v>6</v>
          </cell>
          <cell r="L263">
            <v>7</v>
          </cell>
          <cell r="M263">
            <v>8</v>
          </cell>
          <cell r="N263">
            <v>9</v>
          </cell>
          <cell r="O263">
            <v>10</v>
          </cell>
          <cell r="P263">
            <v>11</v>
          </cell>
          <cell r="Q263">
            <v>12</v>
          </cell>
          <cell r="R263">
            <v>13</v>
          </cell>
          <cell r="S263">
            <v>14</v>
          </cell>
          <cell r="T263">
            <v>15</v>
          </cell>
          <cell r="U263">
            <v>16</v>
          </cell>
          <cell r="V263">
            <v>17</v>
          </cell>
          <cell r="W263">
            <v>18</v>
          </cell>
          <cell r="X263">
            <v>19</v>
          </cell>
          <cell r="Y263">
            <v>20</v>
          </cell>
          <cell r="Z263">
            <v>21</v>
          </cell>
          <cell r="AA263">
            <v>22</v>
          </cell>
          <cell r="AB263">
            <v>23</v>
          </cell>
          <cell r="AC263">
            <v>24</v>
          </cell>
          <cell r="AD263">
            <v>25</v>
          </cell>
          <cell r="AE263">
            <v>26</v>
          </cell>
          <cell r="AF263">
            <v>27</v>
          </cell>
          <cell r="AG263">
            <v>28</v>
          </cell>
          <cell r="AH263">
            <v>29</v>
          </cell>
          <cell r="AI263">
            <v>30</v>
          </cell>
          <cell r="AJ263">
            <v>31</v>
          </cell>
          <cell r="AK263">
            <v>32</v>
          </cell>
          <cell r="AL263">
            <v>33</v>
          </cell>
          <cell r="AM263">
            <v>34</v>
          </cell>
          <cell r="AN263">
            <v>35</v>
          </cell>
          <cell r="AO263">
            <v>36</v>
          </cell>
          <cell r="AP263">
            <v>37</v>
          </cell>
          <cell r="AQ263">
            <v>38</v>
          </cell>
          <cell r="AR263">
            <v>39</v>
          </cell>
          <cell r="AS263">
            <v>40</v>
          </cell>
          <cell r="AT263">
            <v>41</v>
          </cell>
          <cell r="AU263">
            <v>42</v>
          </cell>
          <cell r="AV263">
            <v>43</v>
          </cell>
          <cell r="AW263">
            <v>44</v>
          </cell>
          <cell r="AX263">
            <v>45</v>
          </cell>
          <cell r="AY263">
            <v>46</v>
          </cell>
          <cell r="AZ263">
            <v>47</v>
          </cell>
          <cell r="BA263">
            <v>48</v>
          </cell>
          <cell r="BB263">
            <v>49</v>
          </cell>
          <cell r="BC263">
            <v>50</v>
          </cell>
          <cell r="BD263">
            <v>51</v>
          </cell>
          <cell r="BE263">
            <v>52</v>
          </cell>
          <cell r="BF263">
            <v>53</v>
          </cell>
          <cell r="BG263">
            <v>54</v>
          </cell>
          <cell r="BH263">
            <v>55</v>
          </cell>
          <cell r="BI263">
            <v>56</v>
          </cell>
          <cell r="BJ263">
            <v>57</v>
          </cell>
          <cell r="BK263">
            <v>58</v>
          </cell>
          <cell r="BL263">
            <v>59</v>
          </cell>
          <cell r="BM263">
            <v>60</v>
          </cell>
          <cell r="BN263">
            <v>61</v>
          </cell>
          <cell r="BO263">
            <v>62</v>
          </cell>
          <cell r="BP263">
            <v>63</v>
          </cell>
          <cell r="BQ263">
            <v>64</v>
          </cell>
          <cell r="BR263">
            <v>65</v>
          </cell>
          <cell r="BS263">
            <v>66</v>
          </cell>
          <cell r="BT263">
            <v>67</v>
          </cell>
          <cell r="BU263">
            <v>68</v>
          </cell>
          <cell r="BV263">
            <v>69</v>
          </cell>
          <cell r="BW263">
            <v>70</v>
          </cell>
        </row>
      </sheetData>
      <sheetData sheetId="2" refreshError="1"/>
      <sheetData sheetId="3" refreshError="1">
        <row r="1">
          <cell r="B1" t="str">
            <v>Generic PFI Model</v>
          </cell>
        </row>
        <row r="12"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  <cell r="P12">
            <v>7</v>
          </cell>
          <cell r="Q12">
            <v>8</v>
          </cell>
          <cell r="R12">
            <v>9</v>
          </cell>
          <cell r="S12">
            <v>10</v>
          </cell>
          <cell r="T12">
            <v>11</v>
          </cell>
          <cell r="U12">
            <v>12</v>
          </cell>
          <cell r="V12">
            <v>13</v>
          </cell>
          <cell r="W12">
            <v>14</v>
          </cell>
          <cell r="X12">
            <v>15</v>
          </cell>
          <cell r="Y12">
            <v>16</v>
          </cell>
          <cell r="Z12">
            <v>17</v>
          </cell>
          <cell r="AA12">
            <v>18</v>
          </cell>
          <cell r="AB12">
            <v>19</v>
          </cell>
          <cell r="AC12">
            <v>20</v>
          </cell>
          <cell r="AD12">
            <v>21</v>
          </cell>
          <cell r="AE12">
            <v>22</v>
          </cell>
          <cell r="AF12">
            <v>23</v>
          </cell>
          <cell r="AG12">
            <v>24</v>
          </cell>
          <cell r="AH12">
            <v>25</v>
          </cell>
          <cell r="AI12">
            <v>26</v>
          </cell>
          <cell r="AJ12">
            <v>27</v>
          </cell>
          <cell r="AK12">
            <v>28</v>
          </cell>
          <cell r="AL12">
            <v>29</v>
          </cell>
          <cell r="AM12">
            <v>30</v>
          </cell>
          <cell r="AN12">
            <v>31</v>
          </cell>
          <cell r="AO12">
            <v>32</v>
          </cell>
          <cell r="AP12">
            <v>33</v>
          </cell>
          <cell r="AQ12">
            <v>34</v>
          </cell>
          <cell r="AR12">
            <v>35</v>
          </cell>
          <cell r="AS12">
            <v>36</v>
          </cell>
          <cell r="AT12">
            <v>37</v>
          </cell>
          <cell r="AU12">
            <v>38</v>
          </cell>
          <cell r="AV12">
            <v>39</v>
          </cell>
          <cell r="AW12">
            <v>40</v>
          </cell>
          <cell r="AX12">
            <v>41</v>
          </cell>
          <cell r="AY12">
            <v>42</v>
          </cell>
          <cell r="AZ12">
            <v>43</v>
          </cell>
          <cell r="BA12">
            <v>44</v>
          </cell>
          <cell r="BB12">
            <v>45</v>
          </cell>
          <cell r="BC12">
            <v>46</v>
          </cell>
          <cell r="BD12">
            <v>47</v>
          </cell>
          <cell r="BE12">
            <v>48</v>
          </cell>
          <cell r="BF12">
            <v>49</v>
          </cell>
          <cell r="BG12">
            <v>50</v>
          </cell>
          <cell r="BH12">
            <v>51</v>
          </cell>
          <cell r="BI12">
            <v>52</v>
          </cell>
          <cell r="BJ12">
            <v>53</v>
          </cell>
          <cell r="BK12">
            <v>54</v>
          </cell>
          <cell r="BL12">
            <v>55</v>
          </cell>
          <cell r="BM12">
            <v>56</v>
          </cell>
          <cell r="BN12">
            <v>57</v>
          </cell>
          <cell r="BO12">
            <v>58</v>
          </cell>
          <cell r="BP12">
            <v>59</v>
          </cell>
          <cell r="BQ12">
            <v>60</v>
          </cell>
          <cell r="BR12">
            <v>61</v>
          </cell>
          <cell r="BS12">
            <v>62</v>
          </cell>
          <cell r="BT12">
            <v>63</v>
          </cell>
          <cell r="BU12">
            <v>64</v>
          </cell>
          <cell r="BV12">
            <v>65</v>
          </cell>
          <cell r="BW12">
            <v>66</v>
          </cell>
          <cell r="BX12">
            <v>67</v>
          </cell>
          <cell r="BY12">
            <v>68</v>
          </cell>
          <cell r="BZ12">
            <v>69</v>
          </cell>
          <cell r="CA12">
            <v>70</v>
          </cell>
          <cell r="CB12">
            <v>71</v>
          </cell>
          <cell r="CC12">
            <v>72</v>
          </cell>
          <cell r="CD12">
            <v>73</v>
          </cell>
          <cell r="CE12">
            <v>74</v>
          </cell>
          <cell r="CF12">
            <v>75</v>
          </cell>
          <cell r="CG12">
            <v>76</v>
          </cell>
          <cell r="CH12">
            <v>77</v>
          </cell>
          <cell r="CI12">
            <v>78</v>
          </cell>
          <cell r="CJ12">
            <v>79</v>
          </cell>
          <cell r="CK12">
            <v>80</v>
          </cell>
          <cell r="CL12">
            <v>81</v>
          </cell>
          <cell r="CM12">
            <v>82</v>
          </cell>
        </row>
        <row r="13">
          <cell r="J13">
            <v>0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</row>
        <row r="14">
          <cell r="J14">
            <v>0</v>
          </cell>
          <cell r="K14">
            <v>3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Y18">
            <v>1</v>
          </cell>
          <cell r="Z18">
            <v>1</v>
          </cell>
          <cell r="AA18">
            <v>1</v>
          </cell>
          <cell r="AB18">
            <v>1</v>
          </cell>
          <cell r="AC18">
            <v>1</v>
          </cell>
          <cell r="AD18">
            <v>1</v>
          </cell>
          <cell r="AE18">
            <v>1</v>
          </cell>
          <cell r="AF18">
            <v>1</v>
          </cell>
          <cell r="AG18">
            <v>1</v>
          </cell>
          <cell r="AH18">
            <v>1</v>
          </cell>
          <cell r="AI18">
            <v>1</v>
          </cell>
          <cell r="AJ18">
            <v>1</v>
          </cell>
          <cell r="AK18">
            <v>1</v>
          </cell>
          <cell r="AL18">
            <v>1</v>
          </cell>
          <cell r="AM18">
            <v>1</v>
          </cell>
          <cell r="AN18">
            <v>1</v>
          </cell>
          <cell r="AO18">
            <v>1</v>
          </cell>
          <cell r="AP18">
            <v>1</v>
          </cell>
          <cell r="AQ18">
            <v>1</v>
          </cell>
          <cell r="AR18">
            <v>1</v>
          </cell>
          <cell r="AS18">
            <v>1</v>
          </cell>
          <cell r="AT18">
            <v>1</v>
          </cell>
          <cell r="AU18">
            <v>1</v>
          </cell>
          <cell r="AV18">
            <v>1</v>
          </cell>
          <cell r="AW18">
            <v>1</v>
          </cell>
          <cell r="AX18">
            <v>1</v>
          </cell>
          <cell r="AY18">
            <v>1</v>
          </cell>
          <cell r="AZ18">
            <v>1</v>
          </cell>
          <cell r="BA18">
            <v>1</v>
          </cell>
          <cell r="BB18">
            <v>1</v>
          </cell>
          <cell r="BC18">
            <v>1</v>
          </cell>
          <cell r="BD18">
            <v>1</v>
          </cell>
          <cell r="BE18">
            <v>1</v>
          </cell>
          <cell r="BF18">
            <v>1</v>
          </cell>
          <cell r="BG18">
            <v>1</v>
          </cell>
          <cell r="BH18">
            <v>1</v>
          </cell>
          <cell r="BI18">
            <v>1</v>
          </cell>
          <cell r="BJ18">
            <v>1</v>
          </cell>
          <cell r="BK18">
            <v>1</v>
          </cell>
          <cell r="BL18">
            <v>1</v>
          </cell>
          <cell r="BM18">
            <v>1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</row>
        <row r="19">
          <cell r="J19">
            <v>300</v>
          </cell>
          <cell r="K19">
            <v>300</v>
          </cell>
          <cell r="L19">
            <v>300</v>
          </cell>
          <cell r="M19">
            <v>300</v>
          </cell>
          <cell r="N19">
            <v>300</v>
          </cell>
          <cell r="O19">
            <v>300</v>
          </cell>
          <cell r="P19">
            <v>300</v>
          </cell>
          <cell r="Q19">
            <v>294</v>
          </cell>
          <cell r="R19">
            <v>288</v>
          </cell>
          <cell r="S19">
            <v>282</v>
          </cell>
          <cell r="T19">
            <v>276</v>
          </cell>
          <cell r="U19">
            <v>270</v>
          </cell>
          <cell r="V19">
            <v>264</v>
          </cell>
          <cell r="W19">
            <v>258</v>
          </cell>
          <cell r="X19">
            <v>252</v>
          </cell>
          <cell r="Y19">
            <v>246</v>
          </cell>
          <cell r="Z19">
            <v>240</v>
          </cell>
          <cell r="AA19">
            <v>234</v>
          </cell>
          <cell r="AB19">
            <v>228</v>
          </cell>
          <cell r="AC19">
            <v>222</v>
          </cell>
          <cell r="AD19">
            <v>216</v>
          </cell>
          <cell r="AE19">
            <v>210</v>
          </cell>
          <cell r="AF19">
            <v>204</v>
          </cell>
          <cell r="AG19">
            <v>198</v>
          </cell>
          <cell r="AH19">
            <v>192</v>
          </cell>
          <cell r="AI19">
            <v>186</v>
          </cell>
          <cell r="AJ19">
            <v>180</v>
          </cell>
          <cell r="AK19">
            <v>174</v>
          </cell>
          <cell r="AL19">
            <v>168</v>
          </cell>
          <cell r="AM19">
            <v>162</v>
          </cell>
          <cell r="AN19">
            <v>156</v>
          </cell>
          <cell r="AO19">
            <v>150</v>
          </cell>
          <cell r="AP19">
            <v>144</v>
          </cell>
          <cell r="AQ19">
            <v>138</v>
          </cell>
          <cell r="AR19">
            <v>132</v>
          </cell>
          <cell r="AS19">
            <v>126</v>
          </cell>
          <cell r="AT19">
            <v>120</v>
          </cell>
          <cell r="AU19">
            <v>114</v>
          </cell>
          <cell r="AV19">
            <v>108</v>
          </cell>
          <cell r="AW19">
            <v>102</v>
          </cell>
          <cell r="AX19">
            <v>96</v>
          </cell>
          <cell r="AY19">
            <v>90</v>
          </cell>
          <cell r="AZ19">
            <v>84</v>
          </cell>
          <cell r="BA19">
            <v>78</v>
          </cell>
          <cell r="BB19">
            <v>72</v>
          </cell>
          <cell r="BC19">
            <v>66</v>
          </cell>
          <cell r="BD19">
            <v>60</v>
          </cell>
          <cell r="BE19">
            <v>54</v>
          </cell>
          <cell r="BF19">
            <v>48</v>
          </cell>
          <cell r="BG19">
            <v>42</v>
          </cell>
          <cell r="BH19">
            <v>36</v>
          </cell>
          <cell r="BI19">
            <v>30</v>
          </cell>
          <cell r="BJ19">
            <v>24</v>
          </cell>
          <cell r="BK19">
            <v>18</v>
          </cell>
          <cell r="BL19">
            <v>12</v>
          </cell>
          <cell r="BM19">
            <v>6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</row>
        <row r="94">
          <cell r="B94" t="str">
            <v>Profit and loss account workings</v>
          </cell>
        </row>
        <row r="248">
          <cell r="B248" t="str">
            <v>Lifecycle cost calculations</v>
          </cell>
        </row>
        <row r="273">
          <cell r="J273">
            <v>0.8</v>
          </cell>
          <cell r="K273">
            <v>0.8</v>
          </cell>
          <cell r="L273">
            <v>0.6</v>
          </cell>
          <cell r="M273">
            <v>0.6</v>
          </cell>
          <cell r="N273">
            <v>0.4</v>
          </cell>
          <cell r="O273">
            <v>0.4</v>
          </cell>
          <cell r="P273">
            <v>0.2</v>
          </cell>
          <cell r="Q273">
            <v>0.2</v>
          </cell>
          <cell r="R273">
            <v>0</v>
          </cell>
          <cell r="S273">
            <v>0</v>
          </cell>
        </row>
        <row r="1030">
          <cell r="B1030" t="str">
            <v>Working capital calculations</v>
          </cell>
        </row>
        <row r="1635">
          <cell r="B1635" t="str">
            <v>Funding calculations</v>
          </cell>
        </row>
        <row r="1637">
          <cell r="B1637" t="str">
            <v>Equity</v>
          </cell>
        </row>
        <row r="1640">
          <cell r="G1640">
            <v>1.1275860174939545E-3</v>
          </cell>
        </row>
        <row r="1642">
          <cell r="G1642">
            <v>7.7632591258435435E-4</v>
          </cell>
        </row>
        <row r="1696">
          <cell r="B1696" t="str">
            <v>Equity loan stock</v>
          </cell>
        </row>
        <row r="1804">
          <cell r="B1804" t="str">
            <v>Subordinated debt</v>
          </cell>
        </row>
        <row r="1912">
          <cell r="B1912" t="str">
            <v>Escrow account/Bridging facility</v>
          </cell>
        </row>
        <row r="1916">
          <cell r="G1916">
            <v>1</v>
          </cell>
        </row>
        <row r="2001">
          <cell r="B2001" t="str">
            <v>Senior debt 1</v>
          </cell>
        </row>
        <row r="2153">
          <cell r="J2153">
            <v>0</v>
          </cell>
          <cell r="K2153">
            <v>0</v>
          </cell>
          <cell r="L2153">
            <v>0</v>
          </cell>
          <cell r="M2153">
            <v>0</v>
          </cell>
          <cell r="N2153">
            <v>0</v>
          </cell>
          <cell r="O2153">
            <v>0</v>
          </cell>
          <cell r="P2153">
            <v>-6.4248537220837135E-3</v>
          </cell>
          <cell r="Q2153">
            <v>-2.3341746530815459E-3</v>
          </cell>
          <cell r="R2153">
            <v>-2.1433747063577206E-3</v>
          </cell>
          <cell r="S2153">
            <v>-2.1134019731916176E-3</v>
          </cell>
          <cell r="T2153">
            <v>-1.2147850161037532E-3</v>
          </cell>
          <cell r="U2153">
            <v>-1.1068359857223427E-3</v>
          </cell>
          <cell r="V2153">
            <v>-2.535608621196863E-4</v>
          </cell>
          <cell r="W2153">
            <v>-1.3421770367502868E-4</v>
          </cell>
          <cell r="X2153">
            <v>6.554307316404915E-4</v>
          </cell>
          <cell r="Y2153">
            <v>9.469790628231587E-4</v>
          </cell>
          <cell r="Z2153">
            <v>5.1794410309286346E-4</v>
          </cell>
          <cell r="AA2153">
            <v>9.7108759424209892E-4</v>
          </cell>
          <cell r="AB2153">
            <v>1.7575488501618552E-4</v>
          </cell>
          <cell r="AC2153">
            <v>-1.1037774584523805E-4</v>
          </cell>
          <cell r="AD2153">
            <v>7.3233056640807301E-5</v>
          </cell>
          <cell r="AE2153">
            <v>-1.9180483847611417E-3</v>
          </cell>
          <cell r="AF2153">
            <v>-3.8028183284022909E-3</v>
          </cell>
          <cell r="AG2153">
            <v>-4.282337590438872E-3</v>
          </cell>
          <cell r="AH2153">
            <v>-4.9600676677826559E-3</v>
          </cell>
          <cell r="AI2153">
            <v>-3.4982536054570332E-3</v>
          </cell>
          <cell r="AJ2153">
            <v>-4.8363076830356053E-3</v>
          </cell>
          <cell r="AK2153">
            <v>-2.5014751368837747E-3</v>
          </cell>
          <cell r="AL2153">
            <v>4.4750159310354837E-4</v>
          </cell>
          <cell r="AM2153">
            <v>-2.8337624832576319E-3</v>
          </cell>
          <cell r="AN2153">
            <v>-5.8887312782832796E-4</v>
          </cell>
          <cell r="AO2153">
            <v>-1.836072284035626E-3</v>
          </cell>
          <cell r="AP2153">
            <v>-1.4433147462761288E-3</v>
          </cell>
          <cell r="AQ2153">
            <v>-1.4613573039512322E-3</v>
          </cell>
          <cell r="AR2153">
            <v>-1.8022301924105547E-3</v>
          </cell>
          <cell r="AS2153">
            <v>1.3701176264160515E-3</v>
          </cell>
          <cell r="AT2153">
            <v>9.5155669657097028E-4</v>
          </cell>
          <cell r="AU2153">
            <v>7.4790232560014575E-4</v>
          </cell>
          <cell r="AV2153">
            <v>1.1821346604074905E-3</v>
          </cell>
          <cell r="AW2153">
            <v>-2.7570972206131771E-3</v>
          </cell>
          <cell r="AX2153">
            <v>-2.4805182211657811E-3</v>
          </cell>
          <cell r="AY2153">
            <v>-1.630232961947517E-3</v>
          </cell>
          <cell r="AZ2153">
            <v>9.4583582983403733E-3</v>
          </cell>
          <cell r="BA2153">
            <v>-8.8543591818855717E-3</v>
          </cell>
          <cell r="BB2153">
            <v>-5.6515473791576357E-3</v>
          </cell>
          <cell r="BC2153">
            <v>1.1832277960711277E-2</v>
          </cell>
          <cell r="BD2153">
            <v>1.2040942204727074E-2</v>
          </cell>
          <cell r="BE2153">
            <v>-2.1267640450743093E-2</v>
          </cell>
          <cell r="BF2153">
            <v>1.7998505621999797E-2</v>
          </cell>
          <cell r="BG2153">
            <v>1.0347266040204244E-2</v>
          </cell>
          <cell r="BH2153">
            <v>1.2238560378895764E-2</v>
          </cell>
          <cell r="BI2153">
            <v>-1.521435758475673E-2</v>
          </cell>
          <cell r="BJ2153">
            <v>1.0213924979972214E-2</v>
          </cell>
          <cell r="BK2153">
            <v>1.4912302813495745E-2</v>
          </cell>
          <cell r="BL2153">
            <v>0</v>
          </cell>
          <cell r="BM2153">
            <v>0</v>
          </cell>
          <cell r="BN2153">
            <v>0</v>
          </cell>
          <cell r="BO2153">
            <v>0</v>
          </cell>
          <cell r="BP2153">
            <v>0</v>
          </cell>
          <cell r="BQ2153">
            <v>0</v>
          </cell>
          <cell r="BR2153">
            <v>0</v>
          </cell>
          <cell r="BS2153">
            <v>0</v>
          </cell>
          <cell r="BT2153">
            <v>0</v>
          </cell>
          <cell r="BU2153">
            <v>0</v>
          </cell>
          <cell r="BV2153">
            <v>0</v>
          </cell>
          <cell r="BW2153">
            <v>0</v>
          </cell>
          <cell r="BX2153">
            <v>0</v>
          </cell>
          <cell r="BY2153">
            <v>0</v>
          </cell>
          <cell r="BZ2153">
            <v>0</v>
          </cell>
          <cell r="CA2153">
            <v>0</v>
          </cell>
          <cell r="CB2153">
            <v>0</v>
          </cell>
          <cell r="CC2153">
            <v>0</v>
          </cell>
          <cell r="CD2153">
            <v>0</v>
          </cell>
          <cell r="CE2153">
            <v>0</v>
          </cell>
          <cell r="CF2153">
            <v>0</v>
          </cell>
          <cell r="CG2153">
            <v>0</v>
          </cell>
          <cell r="CH2153">
            <v>0</v>
          </cell>
          <cell r="CI2153">
            <v>0</v>
          </cell>
          <cell r="CJ2153">
            <v>0</v>
          </cell>
          <cell r="CK2153">
            <v>0</v>
          </cell>
          <cell r="CL2153">
            <v>0</v>
          </cell>
          <cell r="CM2153">
            <v>0</v>
          </cell>
        </row>
        <row r="2165">
          <cell r="H2165">
            <v>-8.5996932153199757E-6</v>
          </cell>
        </row>
        <row r="2183">
          <cell r="B2183" t="str">
            <v>Senior debt 2</v>
          </cell>
        </row>
        <row r="2402">
          <cell r="B2402" t="str">
            <v>Funding costs summary</v>
          </cell>
        </row>
        <row r="2439">
          <cell r="B2439" t="str">
            <v>Taxation calculations</v>
          </cell>
        </row>
        <row r="2542">
          <cell r="B2542" t="str">
            <v>VAT</v>
          </cell>
        </row>
      </sheetData>
      <sheetData sheetId="4" refreshError="1">
        <row r="1">
          <cell r="B1" t="str">
            <v>Generic PFI Model</v>
          </cell>
        </row>
        <row r="2">
          <cell r="B2" t="str">
            <v>Financial statements</v>
          </cell>
        </row>
        <row r="12">
          <cell r="J12">
            <v>37529</v>
          </cell>
          <cell r="K12">
            <v>37711</v>
          </cell>
          <cell r="L12">
            <v>37894</v>
          </cell>
          <cell r="M12">
            <v>38077</v>
          </cell>
          <cell r="N12">
            <v>38260</v>
          </cell>
          <cell r="O12">
            <v>38442</v>
          </cell>
          <cell r="P12">
            <v>38625</v>
          </cell>
          <cell r="Q12">
            <v>38807</v>
          </cell>
          <cell r="R12">
            <v>38990</v>
          </cell>
          <cell r="S12">
            <v>39172</v>
          </cell>
          <cell r="T12">
            <v>39355</v>
          </cell>
          <cell r="U12">
            <v>39538</v>
          </cell>
          <cell r="V12">
            <v>39721</v>
          </cell>
          <cell r="W12">
            <v>39903</v>
          </cell>
          <cell r="X12">
            <v>40086</v>
          </cell>
          <cell r="Y12">
            <v>40268</v>
          </cell>
          <cell r="Z12">
            <v>40451</v>
          </cell>
          <cell r="AA12">
            <v>40633</v>
          </cell>
          <cell r="AB12">
            <v>40816</v>
          </cell>
          <cell r="AC12">
            <v>40999</v>
          </cell>
          <cell r="AD12">
            <v>41182</v>
          </cell>
          <cell r="AE12">
            <v>41364</v>
          </cell>
          <cell r="AF12">
            <v>41547</v>
          </cell>
          <cell r="AG12">
            <v>41729</v>
          </cell>
          <cell r="AH12">
            <v>41912</v>
          </cell>
          <cell r="AI12">
            <v>42094</v>
          </cell>
          <cell r="AJ12">
            <v>42277</v>
          </cell>
          <cell r="AK12">
            <v>42460</v>
          </cell>
          <cell r="AL12">
            <v>42643</v>
          </cell>
          <cell r="AM12">
            <v>42825</v>
          </cell>
          <cell r="AN12">
            <v>43008</v>
          </cell>
          <cell r="AO12">
            <v>43190</v>
          </cell>
          <cell r="AP12">
            <v>43373</v>
          </cell>
          <cell r="AQ12">
            <v>43555</v>
          </cell>
          <cell r="AR12">
            <v>43738</v>
          </cell>
          <cell r="AS12">
            <v>43921</v>
          </cell>
          <cell r="AT12">
            <v>44104</v>
          </cell>
          <cell r="AU12">
            <v>44286</v>
          </cell>
          <cell r="AV12">
            <v>44469</v>
          </cell>
          <cell r="AW12">
            <v>44651</v>
          </cell>
          <cell r="AX12">
            <v>44834</v>
          </cell>
          <cell r="AY12">
            <v>45016</v>
          </cell>
          <cell r="AZ12">
            <v>45199</v>
          </cell>
          <cell r="BA12">
            <v>45382</v>
          </cell>
          <cell r="BB12">
            <v>45565</v>
          </cell>
          <cell r="BC12">
            <v>45747</v>
          </cell>
          <cell r="BD12">
            <v>45930</v>
          </cell>
          <cell r="BE12">
            <v>46112</v>
          </cell>
          <cell r="BF12">
            <v>46295</v>
          </cell>
          <cell r="BG12">
            <v>46477</v>
          </cell>
          <cell r="BH12">
            <v>46660</v>
          </cell>
          <cell r="BI12">
            <v>46843</v>
          </cell>
          <cell r="BJ12">
            <v>47026</v>
          </cell>
          <cell r="BK12">
            <v>47208</v>
          </cell>
          <cell r="BL12">
            <v>47391</v>
          </cell>
          <cell r="BM12">
            <v>47573</v>
          </cell>
          <cell r="BN12">
            <v>47756</v>
          </cell>
          <cell r="BO12">
            <v>47938</v>
          </cell>
          <cell r="BP12">
            <v>48121</v>
          </cell>
          <cell r="BQ12">
            <v>48304</v>
          </cell>
          <cell r="BR12">
            <v>48487</v>
          </cell>
          <cell r="BS12">
            <v>48669</v>
          </cell>
          <cell r="BT12">
            <v>48852</v>
          </cell>
          <cell r="BU12">
            <v>49034</v>
          </cell>
          <cell r="BV12">
            <v>49217</v>
          </cell>
          <cell r="BW12">
            <v>49399</v>
          </cell>
          <cell r="BX12">
            <v>49582</v>
          </cell>
          <cell r="BY12">
            <v>49765</v>
          </cell>
          <cell r="BZ12">
            <v>49948</v>
          </cell>
          <cell r="CA12">
            <v>50130</v>
          </cell>
          <cell r="CB12">
            <v>50313</v>
          </cell>
          <cell r="CC12">
            <v>50495</v>
          </cell>
          <cell r="CD12">
            <v>50678</v>
          </cell>
          <cell r="CE12">
            <v>50860</v>
          </cell>
          <cell r="CF12">
            <v>51043</v>
          </cell>
          <cell r="CG12">
            <v>51226</v>
          </cell>
          <cell r="CH12">
            <v>51409</v>
          </cell>
          <cell r="CI12">
            <v>51591</v>
          </cell>
          <cell r="CJ12">
            <v>51774</v>
          </cell>
          <cell r="CK12">
            <v>51956</v>
          </cell>
          <cell r="CL12">
            <v>52139</v>
          </cell>
          <cell r="CM12">
            <v>52321</v>
          </cell>
        </row>
        <row r="14">
          <cell r="J14">
            <v>0</v>
          </cell>
          <cell r="K14">
            <v>1489888.4700440262</v>
          </cell>
          <cell r="L14">
            <v>1534588.4387973452</v>
          </cell>
          <cell r="M14">
            <v>6090614.4335937938</v>
          </cell>
          <cell r="N14">
            <v>4404418.2873079926</v>
          </cell>
          <cell r="O14">
            <v>4156465.3956004758</v>
          </cell>
          <cell r="P14">
            <v>1416804.3652792829</v>
          </cell>
          <cell r="Q14">
            <v>1412173.1180969994</v>
          </cell>
          <cell r="R14">
            <v>1425100.7551340626</v>
          </cell>
          <cell r="S14">
            <v>1420091.5981817045</v>
          </cell>
          <cell r="T14">
            <v>1433069.8124105567</v>
          </cell>
          <cell r="U14">
            <v>1427651.9082508865</v>
          </cell>
          <cell r="V14">
            <v>1440664.968554724</v>
          </cell>
          <cell r="W14">
            <v>1434810.1676631779</v>
          </cell>
          <cell r="X14">
            <v>1448187.2125827009</v>
          </cell>
          <cell r="Y14">
            <v>1442208.5222148222</v>
          </cell>
          <cell r="Z14">
            <v>1456260.5716002099</v>
          </cell>
          <cell r="AA14">
            <v>1450451.24858007</v>
          </cell>
          <cell r="AB14">
            <v>1463371.7945963349</v>
          </cell>
          <cell r="AC14">
            <v>1455929.9771366655</v>
          </cell>
          <cell r="AD14">
            <v>1468874.2168932785</v>
          </cell>
          <cell r="AE14">
            <v>1460929.44122009</v>
          </cell>
          <cell r="AF14">
            <v>1473641.1543043712</v>
          </cell>
          <cell r="AG14">
            <v>1464925.4485113351</v>
          </cell>
          <cell r="AH14">
            <v>1480148.8783232146</v>
          </cell>
          <cell r="AI14">
            <v>1473347.6753898424</v>
          </cell>
          <cell r="AJ14">
            <v>1491249.4017859879</v>
          </cell>
          <cell r="AK14">
            <v>1486494.9358387501</v>
          </cell>
          <cell r="AL14">
            <v>1499954.8766111122</v>
          </cell>
          <cell r="AM14">
            <v>1490231.2022959788</v>
          </cell>
          <cell r="AN14">
            <v>1502152.6741758352</v>
          </cell>
          <cell r="AO14">
            <v>1490305.9131749542</v>
          </cell>
          <cell r="AP14">
            <v>1502033.7021786661</v>
          </cell>
          <cell r="AQ14">
            <v>1489364.3913674068</v>
          </cell>
          <cell r="AR14">
            <v>1504664.4141617604</v>
          </cell>
          <cell r="AS14">
            <v>1494805.8662219883</v>
          </cell>
          <cell r="AT14">
            <v>1509083.4320287462</v>
          </cell>
          <cell r="AU14">
            <v>1497519.2578153068</v>
          </cell>
          <cell r="AV14">
            <v>1506248.5382720218</v>
          </cell>
          <cell r="AW14">
            <v>1488600.2411785545</v>
          </cell>
          <cell r="AX14">
            <v>1498072.9366069355</v>
          </cell>
          <cell r="AY14">
            <v>1480402.1232315269</v>
          </cell>
          <cell r="AZ14">
            <v>1487412.5669454976</v>
          </cell>
          <cell r="BA14">
            <v>1466622.9213004275</v>
          </cell>
          <cell r="BB14">
            <v>1480308.1022989333</v>
          </cell>
          <cell r="BC14">
            <v>1464944.8523403245</v>
          </cell>
          <cell r="BD14">
            <v>1478369.9780142354</v>
          </cell>
          <cell r="BE14">
            <v>1461653.5621240279</v>
          </cell>
          <cell r="BF14">
            <v>1462826.5251621853</v>
          </cell>
          <cell r="BG14">
            <v>1433760.8070951276</v>
          </cell>
          <cell r="BH14">
            <v>1432968.0942646139</v>
          </cell>
          <cell r="BI14">
            <v>1401148.8382838776</v>
          </cell>
          <cell r="BJ14">
            <v>1405149.7329825608</v>
          </cell>
          <cell r="BK14">
            <v>1375737.8405864304</v>
          </cell>
          <cell r="BL14">
            <v>1374651.4796226507</v>
          </cell>
          <cell r="BM14">
            <v>1337196.41352897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</row>
        <row r="17">
          <cell r="J17">
            <v>0</v>
          </cell>
          <cell r="K17">
            <v>-1474282.7719822912</v>
          </cell>
          <cell r="L17">
            <v>-1482664.1484324848</v>
          </cell>
          <cell r="M17">
            <v>-5898237.5574293062</v>
          </cell>
          <cell r="N17">
            <v>-4059572.5847393391</v>
          </cell>
          <cell r="O17">
            <v>-3624201.6751997462</v>
          </cell>
          <cell r="P17">
            <v>-576170.62968749995</v>
          </cell>
          <cell r="Q17">
            <v>-576170.62968749995</v>
          </cell>
          <cell r="R17">
            <v>-590574.89542968746</v>
          </cell>
          <cell r="S17">
            <v>-590574.89542968746</v>
          </cell>
          <cell r="T17">
            <v>-605339.2678154296</v>
          </cell>
          <cell r="U17">
            <v>-605339.2678154296</v>
          </cell>
          <cell r="V17">
            <v>-620472.74951081525</v>
          </cell>
          <cell r="W17">
            <v>-620472.74951081525</v>
          </cell>
          <cell r="X17">
            <v>-635984.56824858557</v>
          </cell>
          <cell r="Y17">
            <v>-635984.56824858557</v>
          </cell>
          <cell r="Z17">
            <v>-651884.18245480012</v>
          </cell>
          <cell r="AA17">
            <v>-651884.18245480012</v>
          </cell>
          <cell r="AB17">
            <v>-668181.28701616998</v>
          </cell>
          <cell r="AC17">
            <v>-668181.28701616998</v>
          </cell>
          <cell r="AD17">
            <v>-684885.81919157412</v>
          </cell>
          <cell r="AE17">
            <v>-684885.81919157412</v>
          </cell>
          <cell r="AF17">
            <v>-702007.96467136336</v>
          </cell>
          <cell r="AG17">
            <v>-702007.96467136336</v>
          </cell>
          <cell r="AH17">
            <v>-719558.1637881475</v>
          </cell>
          <cell r="AI17">
            <v>-719558.1637881475</v>
          </cell>
          <cell r="AJ17">
            <v>-737547.11788285105</v>
          </cell>
          <cell r="AK17">
            <v>-737547.11788285105</v>
          </cell>
          <cell r="AL17">
            <v>-755985.79582992243</v>
          </cell>
          <cell r="AM17">
            <v>-755985.79582992243</v>
          </cell>
          <cell r="AN17">
            <v>-774885.44072567031</v>
          </cell>
          <cell r="AO17">
            <v>-774885.44072567031</v>
          </cell>
          <cell r="AP17">
            <v>-794257.57674381207</v>
          </cell>
          <cell r="AQ17">
            <v>-794257.57674381207</v>
          </cell>
          <cell r="AR17">
            <v>-814114.01616240735</v>
          </cell>
          <cell r="AS17">
            <v>-814114.01616240735</v>
          </cell>
          <cell r="AT17">
            <v>-834466.86656646722</v>
          </cell>
          <cell r="AU17">
            <v>-834466.86656646722</v>
          </cell>
          <cell r="AV17">
            <v>-855328.53823062906</v>
          </cell>
          <cell r="AW17">
            <v>-855328.53823062906</v>
          </cell>
          <cell r="AX17">
            <v>-876711.75168639456</v>
          </cell>
          <cell r="AY17">
            <v>-876711.75168639456</v>
          </cell>
          <cell r="AZ17">
            <v>-898629.54547855433</v>
          </cell>
          <cell r="BA17">
            <v>-898629.54547855433</v>
          </cell>
          <cell r="BB17">
            <v>-921095.28411551809</v>
          </cell>
          <cell r="BC17">
            <v>-921095.28411551809</v>
          </cell>
          <cell r="BD17">
            <v>-944122.66621840606</v>
          </cell>
          <cell r="BE17">
            <v>-944122.66621840606</v>
          </cell>
          <cell r="BF17">
            <v>-967725.73287386599</v>
          </cell>
          <cell r="BG17">
            <v>-967725.73287386599</v>
          </cell>
          <cell r="BH17">
            <v>-991918.8761957126</v>
          </cell>
          <cell r="BI17">
            <v>-991918.8761957126</v>
          </cell>
          <cell r="BJ17">
            <v>-1016716.8481006054</v>
          </cell>
          <cell r="BK17">
            <v>-1016716.8481006054</v>
          </cell>
          <cell r="BL17">
            <v>-1042134.7693031204</v>
          </cell>
          <cell r="BM17">
            <v>-1042134.7693031204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-131.24335269531247</v>
          </cell>
          <cell r="W19">
            <v>-131.24335269531247</v>
          </cell>
          <cell r="X19">
            <v>-9076.3405376431856</v>
          </cell>
          <cell r="Y19">
            <v>-9076.3405376431856</v>
          </cell>
          <cell r="Z19">
            <v>-26622.400482030116</v>
          </cell>
          <cell r="AA19">
            <v>-26622.400482030116</v>
          </cell>
          <cell r="AB19">
            <v>-141.33473611115042</v>
          </cell>
          <cell r="AC19">
            <v>-141.33473611115042</v>
          </cell>
          <cell r="AD19">
            <v>-2798.0774841677439</v>
          </cell>
          <cell r="AE19">
            <v>-2798.0774841677439</v>
          </cell>
          <cell r="AF19">
            <v>0</v>
          </cell>
          <cell r="AG19">
            <v>0</v>
          </cell>
          <cell r="AH19">
            <v>-66706.485682616345</v>
          </cell>
          <cell r="AI19">
            <v>-66706.485682616345</v>
          </cell>
          <cell r="AJ19">
            <v>-140873.74211773899</v>
          </cell>
          <cell r="AK19">
            <v>-140873.74211773899</v>
          </cell>
          <cell r="AL19">
            <v>-41433.217219607795</v>
          </cell>
          <cell r="AM19">
            <v>-41433.217219607795</v>
          </cell>
          <cell r="AN19">
            <v>-12776.815776155276</v>
          </cell>
          <cell r="AO19">
            <v>-12776.815776155276</v>
          </cell>
          <cell r="AP19">
            <v>-18208.004549214234</v>
          </cell>
          <cell r="AQ19">
            <v>-18208.004549214234</v>
          </cell>
          <cell r="AR19">
            <v>-119824.09793004827</v>
          </cell>
          <cell r="AS19">
            <v>-119824.09793004827</v>
          </cell>
          <cell r="AT19">
            <v>-114826.63965233628</v>
          </cell>
          <cell r="AU19">
            <v>-114826.63965233628</v>
          </cell>
          <cell r="AV19">
            <v>0</v>
          </cell>
          <cell r="AW19">
            <v>0</v>
          </cell>
          <cell r="AX19">
            <v>-37141.439763187052</v>
          </cell>
          <cell r="AY19">
            <v>-37141.439763187052</v>
          </cell>
          <cell r="AZ19">
            <v>-189.26019885354054</v>
          </cell>
          <cell r="BA19">
            <v>-189.26019885354054</v>
          </cell>
          <cell r="BB19">
            <v>-190998.6889658666</v>
          </cell>
          <cell r="BC19">
            <v>-190998.6889658666</v>
          </cell>
          <cell r="BD19">
            <v>-238707.06448856444</v>
          </cell>
          <cell r="BE19">
            <v>-238707.06448856444</v>
          </cell>
          <cell r="BF19">
            <v>-7866.634422672365</v>
          </cell>
          <cell r="BG19">
            <v>-7866.634422672365</v>
          </cell>
          <cell r="BH19">
            <v>0</v>
          </cell>
          <cell r="BI19">
            <v>0</v>
          </cell>
          <cell r="BJ19">
            <v>-163628.17914586392</v>
          </cell>
          <cell r="BK19">
            <v>-163628.17914586392</v>
          </cell>
          <cell r="BL19">
            <v>-177354.31776381657</v>
          </cell>
          <cell r="BM19">
            <v>-177354.31776381657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</row>
        <row r="20"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 t="str">
            <v xml:space="preserve"> </v>
          </cell>
          <cell r="O20" t="str">
            <v xml:space="preserve"> </v>
          </cell>
          <cell r="P20" t="str">
            <v xml:space="preserve"> </v>
          </cell>
          <cell r="Q20" t="str">
            <v xml:space="preserve"> </v>
          </cell>
          <cell r="R20" t="str">
            <v xml:space="preserve"> </v>
          </cell>
          <cell r="S20" t="str">
            <v xml:space="preserve"> </v>
          </cell>
          <cell r="T20" t="str">
            <v xml:space="preserve"> </v>
          </cell>
          <cell r="U20" t="str">
            <v xml:space="preserve"> </v>
          </cell>
          <cell r="V20" t="str">
            <v xml:space="preserve"> </v>
          </cell>
          <cell r="W20" t="str">
            <v xml:space="preserve"> </v>
          </cell>
          <cell r="X20" t="str">
            <v xml:space="preserve"> </v>
          </cell>
          <cell r="Y20" t="str">
            <v xml:space="preserve"> </v>
          </cell>
          <cell r="Z20" t="str">
            <v xml:space="preserve"> </v>
          </cell>
          <cell r="AA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J20" t="str">
            <v xml:space="preserve"> </v>
          </cell>
          <cell r="AK20" t="str">
            <v xml:space="preserve"> </v>
          </cell>
          <cell r="AL20" t="str">
            <v xml:space="preserve"> </v>
          </cell>
          <cell r="AM20" t="str">
            <v xml:space="preserve"> </v>
          </cell>
          <cell r="AN20" t="str">
            <v xml:space="preserve"> </v>
          </cell>
          <cell r="AO20" t="str">
            <v xml:space="preserve"> </v>
          </cell>
          <cell r="AP20" t="str">
            <v xml:space="preserve"> </v>
          </cell>
          <cell r="AQ20" t="str">
            <v xml:space="preserve"> </v>
          </cell>
          <cell r="AR20" t="str">
            <v xml:space="preserve"> </v>
          </cell>
          <cell r="AS20" t="str">
            <v xml:space="preserve"> </v>
          </cell>
          <cell r="AT20" t="str">
            <v xml:space="preserve"> </v>
          </cell>
          <cell r="AU20" t="str">
            <v xml:space="preserve"> </v>
          </cell>
          <cell r="AV20" t="str">
            <v xml:space="preserve"> </v>
          </cell>
          <cell r="AW20" t="str">
            <v xml:space="preserve"> </v>
          </cell>
          <cell r="AX20" t="str">
            <v xml:space="preserve"> </v>
          </cell>
          <cell r="AY20" t="str">
            <v xml:space="preserve"> </v>
          </cell>
          <cell r="AZ20" t="str">
            <v xml:space="preserve"> </v>
          </cell>
          <cell r="BA20" t="str">
            <v xml:space="preserve"> </v>
          </cell>
          <cell r="BB20" t="str">
            <v xml:space="preserve"> </v>
          </cell>
          <cell r="BC20" t="str">
            <v xml:space="preserve"> </v>
          </cell>
          <cell r="BD20" t="str">
            <v xml:space="preserve"> </v>
          </cell>
          <cell r="BE20" t="str">
            <v xml:space="preserve"> </v>
          </cell>
          <cell r="BF20" t="str">
            <v xml:space="preserve"> </v>
          </cell>
          <cell r="BG20" t="str">
            <v xml:space="preserve"> </v>
          </cell>
          <cell r="BH20" t="str">
            <v xml:space="preserve"> </v>
          </cell>
          <cell r="BI20" t="str">
            <v xml:space="preserve"> </v>
          </cell>
          <cell r="BJ20" t="str">
            <v xml:space="preserve"> </v>
          </cell>
          <cell r="BK20" t="str">
            <v xml:space="preserve"> </v>
          </cell>
          <cell r="BL20" t="str">
            <v xml:space="preserve"> </v>
          </cell>
          <cell r="BM20" t="str">
            <v xml:space="preserve"> </v>
          </cell>
          <cell r="BN20" t="str">
            <v xml:space="preserve"> </v>
          </cell>
          <cell r="BO20" t="str">
            <v xml:space="preserve"> </v>
          </cell>
          <cell r="BP20" t="str">
            <v xml:space="preserve"> </v>
          </cell>
          <cell r="BQ20" t="str">
            <v xml:space="preserve"> </v>
          </cell>
          <cell r="BR20" t="str">
            <v xml:space="preserve"> </v>
          </cell>
          <cell r="BS20" t="str">
            <v xml:space="preserve"> </v>
          </cell>
          <cell r="BT20" t="str">
            <v xml:space="preserve"> </v>
          </cell>
          <cell r="BU20" t="str">
            <v xml:space="preserve"> </v>
          </cell>
          <cell r="BV20" t="str">
            <v xml:space="preserve"> </v>
          </cell>
          <cell r="BW20" t="str">
            <v xml:space="preserve"> </v>
          </cell>
          <cell r="BX20" t="str">
            <v xml:space="preserve"> </v>
          </cell>
          <cell r="BY20" t="str">
            <v xml:space="preserve"> </v>
          </cell>
          <cell r="BZ20" t="str">
            <v xml:space="preserve"> </v>
          </cell>
          <cell r="CA20" t="str">
            <v xml:space="preserve"> </v>
          </cell>
          <cell r="CB20" t="str">
            <v xml:space="preserve"> </v>
          </cell>
          <cell r="CC20" t="str">
            <v xml:space="preserve"> </v>
          </cell>
          <cell r="CD20" t="str">
            <v xml:space="preserve"> </v>
          </cell>
          <cell r="CE20" t="str">
            <v xml:space="preserve"> </v>
          </cell>
          <cell r="CF20" t="str">
            <v xml:space="preserve"> </v>
          </cell>
          <cell r="CG20" t="str">
            <v xml:space="preserve"> </v>
          </cell>
          <cell r="CH20" t="str">
            <v xml:space="preserve"> </v>
          </cell>
          <cell r="CI20" t="str">
            <v xml:space="preserve"> </v>
          </cell>
          <cell r="CJ20" t="str">
            <v xml:space="preserve"> </v>
          </cell>
          <cell r="CK20" t="str">
            <v xml:space="preserve"> </v>
          </cell>
          <cell r="CL20" t="str">
            <v xml:space="preserve"> </v>
          </cell>
          <cell r="CM20" t="str">
            <v xml:space="preserve"> </v>
          </cell>
        </row>
        <row r="21">
          <cell r="J21">
            <v>0</v>
          </cell>
          <cell r="K21">
            <v>15605.698061734904</v>
          </cell>
          <cell r="L21">
            <v>51924.290364860324</v>
          </cell>
          <cell r="M21">
            <v>192376.87616448756</v>
          </cell>
          <cell r="N21">
            <v>344845.70256865351</v>
          </cell>
          <cell r="O21">
            <v>532263.72040072968</v>
          </cell>
          <cell r="P21">
            <v>840633.73559178296</v>
          </cell>
          <cell r="Q21">
            <v>836002.4884094994</v>
          </cell>
          <cell r="R21">
            <v>834525.85970437515</v>
          </cell>
          <cell r="S21">
            <v>829516.70275201707</v>
          </cell>
          <cell r="T21">
            <v>827730.54459512711</v>
          </cell>
          <cell r="U21">
            <v>822312.64043545688</v>
          </cell>
          <cell r="V21">
            <v>820060.97569121339</v>
          </cell>
          <cell r="W21">
            <v>814206.17479966732</v>
          </cell>
          <cell r="X21">
            <v>803126.30379647214</v>
          </cell>
          <cell r="Y21">
            <v>797147.6134285935</v>
          </cell>
          <cell r="Z21">
            <v>777753.98866337969</v>
          </cell>
          <cell r="AA21">
            <v>771944.66564323974</v>
          </cell>
          <cell r="AB21">
            <v>795049.17284405383</v>
          </cell>
          <cell r="AC21">
            <v>787607.3553843844</v>
          </cell>
          <cell r="AD21">
            <v>781190.32021753665</v>
          </cell>
          <cell r="AE21">
            <v>773245.54454434814</v>
          </cell>
          <cell r="AF21">
            <v>771633.18963300786</v>
          </cell>
          <cell r="AG21">
            <v>762917.48383997171</v>
          </cell>
          <cell r="AH21">
            <v>693884.22885245073</v>
          </cell>
          <cell r="AI21">
            <v>687083.0259190785</v>
          </cell>
          <cell r="AJ21">
            <v>612828.5417853978</v>
          </cell>
          <cell r="AK21">
            <v>608074.07583816</v>
          </cell>
          <cell r="AL21">
            <v>702535.86356158194</v>
          </cell>
          <cell r="AM21">
            <v>692812.18924644857</v>
          </cell>
          <cell r="AN21">
            <v>714490.41767400957</v>
          </cell>
          <cell r="AO21">
            <v>702643.6566731286</v>
          </cell>
          <cell r="AP21">
            <v>689568.1208856398</v>
          </cell>
          <cell r="AQ21">
            <v>676898.81007438048</v>
          </cell>
          <cell r="AR21">
            <v>570726.30006930477</v>
          </cell>
          <cell r="AS21">
            <v>560867.75212953275</v>
          </cell>
          <cell r="AT21">
            <v>559789.92580994277</v>
          </cell>
          <cell r="AU21">
            <v>548225.75159650331</v>
          </cell>
          <cell r="AV21">
            <v>650920.00004139275</v>
          </cell>
          <cell r="AW21">
            <v>633271.70294792543</v>
          </cell>
          <cell r="AX21">
            <v>584219.74515735381</v>
          </cell>
          <cell r="AY21">
            <v>566548.93178194528</v>
          </cell>
          <cell r="AZ21">
            <v>588593.76126808976</v>
          </cell>
          <cell r="BA21">
            <v>567804.11562301964</v>
          </cell>
          <cell r="BB21">
            <v>368214.12921754865</v>
          </cell>
          <cell r="BC21">
            <v>352850.87925893988</v>
          </cell>
          <cell r="BD21">
            <v>295540.24730726489</v>
          </cell>
          <cell r="BE21">
            <v>278823.83141705737</v>
          </cell>
          <cell r="BF21">
            <v>487234.15786564694</v>
          </cell>
          <cell r="BG21">
            <v>458168.43979858927</v>
          </cell>
          <cell r="BH21">
            <v>441049.21806890133</v>
          </cell>
          <cell r="BI21">
            <v>409229.96208816499</v>
          </cell>
          <cell r="BJ21">
            <v>224804.70573609142</v>
          </cell>
          <cell r="BK21">
            <v>195392.81333996105</v>
          </cell>
          <cell r="BL21">
            <v>155162.39255571365</v>
          </cell>
          <cell r="BM21">
            <v>117707.32646203297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</row>
        <row r="22"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</row>
        <row r="23"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</row>
        <row r="24"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-2626.5625</v>
          </cell>
          <cell r="Q24">
            <v>-2626.5625</v>
          </cell>
          <cell r="R24">
            <v>-2692.2265624999995</v>
          </cell>
          <cell r="S24">
            <v>-2692.2265624999995</v>
          </cell>
          <cell r="T24">
            <v>-2759.5322265624995</v>
          </cell>
          <cell r="U24">
            <v>-2759.5322265624995</v>
          </cell>
          <cell r="V24">
            <v>-2828.5205322265615</v>
          </cell>
          <cell r="W24">
            <v>-2828.5205322265615</v>
          </cell>
          <cell r="X24">
            <v>-2899.2335455322254</v>
          </cell>
          <cell r="Y24">
            <v>-2899.2335455322254</v>
          </cell>
          <cell r="Z24">
            <v>-2971.7143841705306</v>
          </cell>
          <cell r="AA24">
            <v>-2971.7143841705306</v>
          </cell>
          <cell r="AB24">
            <v>-3046.0072437747936</v>
          </cell>
          <cell r="AC24">
            <v>-3046.0072437747936</v>
          </cell>
          <cell r="AD24">
            <v>-3122.1574248691632</v>
          </cell>
          <cell r="AE24">
            <v>-3122.1574248691632</v>
          </cell>
          <cell r="AF24">
            <v>-3200.2113604908918</v>
          </cell>
          <cell r="AG24">
            <v>-3200.2113604908918</v>
          </cell>
          <cell r="AH24">
            <v>-3280.2166445031639</v>
          </cell>
          <cell r="AI24">
            <v>-3280.2166445031639</v>
          </cell>
          <cell r="AJ24">
            <v>-3362.2220606157425</v>
          </cell>
          <cell r="AK24">
            <v>-3362.2220606157425</v>
          </cell>
          <cell r="AL24">
            <v>-3446.2776121311363</v>
          </cell>
          <cell r="AM24">
            <v>-3446.2776121311363</v>
          </cell>
          <cell r="AN24">
            <v>-3532.4345524344144</v>
          </cell>
          <cell r="AO24">
            <v>-3532.4345524344144</v>
          </cell>
          <cell r="AP24">
            <v>-3620.7454162452741</v>
          </cell>
          <cell r="AQ24">
            <v>-3620.7454162452741</v>
          </cell>
          <cell r="AR24">
            <v>-3711.2640516514057</v>
          </cell>
          <cell r="AS24">
            <v>-3711.2640516514057</v>
          </cell>
          <cell r="AT24">
            <v>-3804.0456529426901</v>
          </cell>
          <cell r="AU24">
            <v>-3804.0456529426901</v>
          </cell>
          <cell r="AV24">
            <v>-3899.1467942662575</v>
          </cell>
          <cell r="AW24">
            <v>-3899.1467942662575</v>
          </cell>
          <cell r="AX24">
            <v>-3996.6254641229134</v>
          </cell>
          <cell r="AY24">
            <v>-3996.6254641229134</v>
          </cell>
          <cell r="AZ24">
            <v>-4096.5411007259854</v>
          </cell>
          <cell r="BA24">
            <v>-4096.5411007259854</v>
          </cell>
          <cell r="BB24">
            <v>-4198.9546282441352</v>
          </cell>
          <cell r="BC24">
            <v>-4198.9546282441352</v>
          </cell>
          <cell r="BD24">
            <v>-4303.9284939502377</v>
          </cell>
          <cell r="BE24">
            <v>-4303.9284939502377</v>
          </cell>
          <cell r="BF24">
            <v>-4411.5267062989933</v>
          </cell>
          <cell r="BG24">
            <v>-4411.5267062989933</v>
          </cell>
          <cell r="BH24">
            <v>-4521.8148739564676</v>
          </cell>
          <cell r="BI24">
            <v>-4521.8148739564676</v>
          </cell>
          <cell r="BJ24">
            <v>-4634.8602458053792</v>
          </cell>
          <cell r="BK24">
            <v>-4634.8602458053792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</row>
        <row r="25"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 t="str">
            <v xml:space="preserve"> </v>
          </cell>
          <cell r="P25" t="str">
            <v xml:space="preserve"> </v>
          </cell>
          <cell r="Q25" t="str">
            <v xml:space="preserve"> </v>
          </cell>
          <cell r="R25" t="str">
            <v xml:space="preserve"> </v>
          </cell>
          <cell r="S25" t="str">
            <v xml:space="preserve"> </v>
          </cell>
          <cell r="T25" t="str">
            <v xml:space="preserve"> </v>
          </cell>
          <cell r="U25" t="str">
            <v xml:space="preserve"> </v>
          </cell>
          <cell r="V25" t="str">
            <v xml:space="preserve"> </v>
          </cell>
          <cell r="W25" t="str">
            <v xml:space="preserve"> </v>
          </cell>
          <cell r="X25" t="str">
            <v xml:space="preserve"> </v>
          </cell>
          <cell r="Y25" t="str">
            <v xml:space="preserve"> </v>
          </cell>
          <cell r="Z25" t="str">
            <v xml:space="preserve"> </v>
          </cell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J25" t="str">
            <v xml:space="preserve"> </v>
          </cell>
          <cell r="AK25" t="str">
            <v xml:space="preserve"> </v>
          </cell>
          <cell r="AL25" t="str">
            <v xml:space="preserve"> </v>
          </cell>
          <cell r="AM25" t="str">
            <v xml:space="preserve"> </v>
          </cell>
          <cell r="AN25" t="str">
            <v xml:space="preserve"> </v>
          </cell>
          <cell r="AO25" t="str">
            <v xml:space="preserve"> </v>
          </cell>
          <cell r="AP25" t="str">
            <v xml:space="preserve"> </v>
          </cell>
          <cell r="AQ25" t="str">
            <v xml:space="preserve"> </v>
          </cell>
          <cell r="AR25" t="str">
            <v xml:space="preserve"> </v>
          </cell>
          <cell r="AS25" t="str">
            <v xml:space="preserve"> </v>
          </cell>
          <cell r="AT25" t="str">
            <v xml:space="preserve"> </v>
          </cell>
          <cell r="AU25" t="str">
            <v xml:space="preserve"> </v>
          </cell>
          <cell r="AV25" t="str">
            <v xml:space="preserve"> </v>
          </cell>
          <cell r="AW25" t="str">
            <v xml:space="preserve"> </v>
          </cell>
          <cell r="AX25" t="str">
            <v xml:space="preserve"> </v>
          </cell>
          <cell r="AY25" t="str">
            <v xml:space="preserve"> </v>
          </cell>
          <cell r="AZ25" t="str">
            <v xml:space="preserve"> </v>
          </cell>
          <cell r="BA25" t="str">
            <v xml:space="preserve"> </v>
          </cell>
          <cell r="BB25" t="str">
            <v xml:space="preserve"> </v>
          </cell>
          <cell r="BC25" t="str">
            <v xml:space="preserve"> </v>
          </cell>
          <cell r="BD25" t="str">
            <v xml:space="preserve"> </v>
          </cell>
          <cell r="BE25" t="str">
            <v xml:space="preserve"> </v>
          </cell>
          <cell r="BF25" t="str">
            <v xml:space="preserve"> </v>
          </cell>
          <cell r="BG25" t="str">
            <v xml:space="preserve"> </v>
          </cell>
          <cell r="BH25" t="str">
            <v xml:space="preserve"> </v>
          </cell>
          <cell r="BI25" t="str">
            <v xml:space="preserve"> </v>
          </cell>
          <cell r="BJ25" t="str">
            <v xml:space="preserve"> </v>
          </cell>
          <cell r="BK25" t="str">
            <v xml:space="preserve"> </v>
          </cell>
          <cell r="BL25" t="str">
            <v xml:space="preserve"> </v>
          </cell>
          <cell r="BM25" t="str">
            <v xml:space="preserve"> </v>
          </cell>
          <cell r="BN25" t="str">
            <v xml:space="preserve"> </v>
          </cell>
          <cell r="BO25" t="str">
            <v xml:space="preserve"> </v>
          </cell>
          <cell r="BP25" t="str">
            <v xml:space="preserve"> </v>
          </cell>
          <cell r="BQ25" t="str">
            <v xml:space="preserve"> </v>
          </cell>
          <cell r="BR25" t="str">
            <v xml:space="preserve"> </v>
          </cell>
          <cell r="BS25" t="str">
            <v xml:space="preserve"> </v>
          </cell>
          <cell r="BT25" t="str">
            <v xml:space="preserve"> </v>
          </cell>
          <cell r="BU25" t="str">
            <v xml:space="preserve"> </v>
          </cell>
          <cell r="BV25" t="str">
            <v xml:space="preserve"> </v>
          </cell>
          <cell r="BW25" t="str">
            <v xml:space="preserve"> </v>
          </cell>
          <cell r="BX25" t="str">
            <v xml:space="preserve"> </v>
          </cell>
          <cell r="BY25" t="str">
            <v xml:space="preserve"> </v>
          </cell>
          <cell r="BZ25" t="str">
            <v xml:space="preserve"> </v>
          </cell>
          <cell r="CA25" t="str">
            <v xml:space="preserve"> </v>
          </cell>
          <cell r="CB25" t="str">
            <v xml:space="preserve"> </v>
          </cell>
          <cell r="CC25" t="str">
            <v xml:space="preserve"> </v>
          </cell>
          <cell r="CD25" t="str">
            <v xml:space="preserve"> </v>
          </cell>
          <cell r="CE25" t="str">
            <v xml:space="preserve"> </v>
          </cell>
          <cell r="CF25" t="str">
            <v xml:space="preserve"> </v>
          </cell>
          <cell r="CG25" t="str">
            <v xml:space="preserve"> </v>
          </cell>
          <cell r="CH25" t="str">
            <v xml:space="preserve"> </v>
          </cell>
          <cell r="CI25" t="str">
            <v xml:space="preserve"> </v>
          </cell>
          <cell r="CJ25" t="str">
            <v xml:space="preserve"> </v>
          </cell>
          <cell r="CK25" t="str">
            <v xml:space="preserve"> </v>
          </cell>
          <cell r="CL25" t="str">
            <v xml:space="preserve"> </v>
          </cell>
          <cell r="CM25" t="str">
            <v xml:space="preserve"> </v>
          </cell>
        </row>
        <row r="26">
          <cell r="J26">
            <v>0</v>
          </cell>
          <cell r="K26">
            <v>15605.698061734904</v>
          </cell>
          <cell r="L26">
            <v>51924.290364860324</v>
          </cell>
          <cell r="M26">
            <v>192376.87616448756</v>
          </cell>
          <cell r="N26">
            <v>344845.70256865351</v>
          </cell>
          <cell r="O26">
            <v>532263.72040072968</v>
          </cell>
          <cell r="P26">
            <v>838007.17309178296</v>
          </cell>
          <cell r="Q26">
            <v>833375.9259094994</v>
          </cell>
          <cell r="R26">
            <v>831833.63314187515</v>
          </cell>
          <cell r="S26">
            <v>826824.47618951707</v>
          </cell>
          <cell r="T26">
            <v>824971.01236856461</v>
          </cell>
          <cell r="U26">
            <v>819553.10820889438</v>
          </cell>
          <cell r="V26">
            <v>817232.45515898685</v>
          </cell>
          <cell r="W26">
            <v>811377.65426744078</v>
          </cell>
          <cell r="X26">
            <v>800227.07025093993</v>
          </cell>
          <cell r="Y26">
            <v>794248.37988306128</v>
          </cell>
          <cell r="Z26">
            <v>774782.2742792092</v>
          </cell>
          <cell r="AA26">
            <v>768972.95125906926</v>
          </cell>
          <cell r="AB26">
            <v>792003.165600279</v>
          </cell>
          <cell r="AC26">
            <v>784561.34814060957</v>
          </cell>
          <cell r="AD26">
            <v>778068.16279266751</v>
          </cell>
          <cell r="AE26">
            <v>770123.38711947901</v>
          </cell>
          <cell r="AF26">
            <v>768432.97827251698</v>
          </cell>
          <cell r="AG26">
            <v>759717.27247948083</v>
          </cell>
          <cell r="AH26">
            <v>690604.01220794755</v>
          </cell>
          <cell r="AI26">
            <v>683802.80927457532</v>
          </cell>
          <cell r="AJ26">
            <v>609466.31972478202</v>
          </cell>
          <cell r="AK26">
            <v>604711.85377754422</v>
          </cell>
          <cell r="AL26">
            <v>699089.58594945085</v>
          </cell>
          <cell r="AM26">
            <v>689365.91163431748</v>
          </cell>
          <cell r="AN26">
            <v>710957.98312157521</v>
          </cell>
          <cell r="AO26">
            <v>699111.22212069423</v>
          </cell>
          <cell r="AP26">
            <v>685947.37546939449</v>
          </cell>
          <cell r="AQ26">
            <v>673278.06465813518</v>
          </cell>
          <cell r="AR26">
            <v>567015.03601765342</v>
          </cell>
          <cell r="AS26">
            <v>557156.4880778814</v>
          </cell>
          <cell r="AT26">
            <v>555985.88015700004</v>
          </cell>
          <cell r="AU26">
            <v>544421.70594356058</v>
          </cell>
          <cell r="AV26">
            <v>647020.85324712645</v>
          </cell>
          <cell r="AW26">
            <v>629372.55615365913</v>
          </cell>
          <cell r="AX26">
            <v>580223.11969323095</v>
          </cell>
          <cell r="AY26">
            <v>562552.30631782243</v>
          </cell>
          <cell r="AZ26">
            <v>584497.22016736376</v>
          </cell>
          <cell r="BA26">
            <v>563707.57452229364</v>
          </cell>
          <cell r="BB26">
            <v>364015.17458930449</v>
          </cell>
          <cell r="BC26">
            <v>348651.92463069572</v>
          </cell>
          <cell r="BD26">
            <v>291236.31881331466</v>
          </cell>
          <cell r="BE26">
            <v>274519.90292310715</v>
          </cell>
          <cell r="BF26">
            <v>482822.63115934795</v>
          </cell>
          <cell r="BG26">
            <v>453756.91309229028</v>
          </cell>
          <cell r="BH26">
            <v>436527.40319494484</v>
          </cell>
          <cell r="BI26">
            <v>404708.1472142085</v>
          </cell>
          <cell r="BJ26">
            <v>220169.84549028604</v>
          </cell>
          <cell r="BK26">
            <v>190757.95309415567</v>
          </cell>
          <cell r="BL26">
            <v>155162.39255571365</v>
          </cell>
          <cell r="BM26">
            <v>117707.32646203297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</row>
        <row r="27">
          <cell r="J27">
            <v>0</v>
          </cell>
          <cell r="K27">
            <v>389.9599775004902</v>
          </cell>
          <cell r="L27">
            <v>159.99663106210937</v>
          </cell>
          <cell r="M27">
            <v>-1.5269492139479486E-12</v>
          </cell>
          <cell r="N27">
            <v>0</v>
          </cell>
          <cell r="O27">
            <v>840.5117551793827</v>
          </cell>
          <cell r="P27">
            <v>21802.672813212179</v>
          </cell>
          <cell r="Q27">
            <v>23414.487403436946</v>
          </cell>
          <cell r="R27">
            <v>21952.676507038879</v>
          </cell>
          <cell r="S27">
            <v>21862.332772983253</v>
          </cell>
          <cell r="T27">
            <v>23585.76856421338</v>
          </cell>
          <cell r="U27">
            <v>24399.70307059319</v>
          </cell>
          <cell r="V27">
            <v>25184.564304590283</v>
          </cell>
          <cell r="W27">
            <v>25482.265621306349</v>
          </cell>
          <cell r="X27">
            <v>25773.550763951702</v>
          </cell>
          <cell r="Y27">
            <v>25813.508724634834</v>
          </cell>
          <cell r="Z27">
            <v>26286.721844374068</v>
          </cell>
          <cell r="AA27">
            <v>26630.757446432064</v>
          </cell>
          <cell r="AB27">
            <v>26408.389374237071</v>
          </cell>
          <cell r="AC27">
            <v>27329.572202592433</v>
          </cell>
          <cell r="AD27">
            <v>28220.236329785625</v>
          </cell>
          <cell r="AE27">
            <v>29119.911410253859</v>
          </cell>
          <cell r="AF27">
            <v>30624.069999985441</v>
          </cell>
          <cell r="AG27">
            <v>32156.990459626766</v>
          </cell>
          <cell r="AH27">
            <v>32860.982137603081</v>
          </cell>
          <cell r="AI27">
            <v>31856.33267088604</v>
          </cell>
          <cell r="AJ27">
            <v>32990.657283369692</v>
          </cell>
          <cell r="AK27">
            <v>31366.779377605817</v>
          </cell>
          <cell r="AL27">
            <v>29315.326428405791</v>
          </cell>
          <cell r="AM27">
            <v>30812.753419270361</v>
          </cell>
          <cell r="AN27">
            <v>31943.21365926446</v>
          </cell>
          <cell r="AO27">
            <v>31760.970249328169</v>
          </cell>
          <cell r="AP27">
            <v>32449.849930192693</v>
          </cell>
          <cell r="AQ27">
            <v>34497.866846238932</v>
          </cell>
          <cell r="AR27">
            <v>36372.045330698413</v>
          </cell>
          <cell r="AS27">
            <v>35308.679836205403</v>
          </cell>
          <cell r="AT27">
            <v>33535.15073589058</v>
          </cell>
          <cell r="AU27">
            <v>32391.665910837266</v>
          </cell>
          <cell r="AV27">
            <v>31147.6767902092</v>
          </cell>
          <cell r="AW27">
            <v>33112.872109767763</v>
          </cell>
          <cell r="AX27">
            <v>35838.642255445156</v>
          </cell>
          <cell r="AY27">
            <v>36277.929949981379</v>
          </cell>
          <cell r="AZ27">
            <v>38175.669622227018</v>
          </cell>
          <cell r="BA27">
            <v>40694.012598332614</v>
          </cell>
          <cell r="BB27">
            <v>46660.186357938597</v>
          </cell>
          <cell r="BC27">
            <v>41225.910209546935</v>
          </cell>
          <cell r="BD27">
            <v>34702.696424267771</v>
          </cell>
          <cell r="BE27">
            <v>28203.405611036091</v>
          </cell>
          <cell r="BF27">
            <v>32752.209059279005</v>
          </cell>
          <cell r="BG27">
            <v>25372.538390562426</v>
          </cell>
          <cell r="BH27">
            <v>29287.816443909291</v>
          </cell>
          <cell r="BI27">
            <v>32106.708622105449</v>
          </cell>
          <cell r="BJ27">
            <v>40455.676063737366</v>
          </cell>
          <cell r="BK27">
            <v>33340.655857721882</v>
          </cell>
          <cell r="BL27">
            <v>31737.05784101276</v>
          </cell>
          <cell r="BM27">
            <v>18962.398334631765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</row>
        <row r="28">
          <cell r="J28">
            <v>0</v>
          </cell>
          <cell r="K28">
            <v>-15605.698061734936</v>
          </cell>
          <cell r="L28">
            <v>-51924.290364860266</v>
          </cell>
          <cell r="M28">
            <v>-192376.87616448794</v>
          </cell>
          <cell r="N28">
            <v>-344845.70256865345</v>
          </cell>
          <cell r="O28">
            <v>-532263.72040072945</v>
          </cell>
          <cell r="P28">
            <v>-662370.36262387154</v>
          </cell>
          <cell r="Q28">
            <v>-661039.40110607224</v>
          </cell>
          <cell r="R28">
            <v>-657210.59575758816</v>
          </cell>
          <cell r="S28">
            <v>-654553.61671305646</v>
          </cell>
          <cell r="T28">
            <v>-653263.72505941684</v>
          </cell>
          <cell r="U28">
            <v>-648266.37931230629</v>
          </cell>
          <cell r="V28">
            <v>-643018.8647485926</v>
          </cell>
          <cell r="W28">
            <v>-637089.98278355144</v>
          </cell>
          <cell r="X28">
            <v>-630891.72274810518</v>
          </cell>
          <cell r="Y28">
            <v>-624035.2375504045</v>
          </cell>
          <cell r="Z28">
            <v>-616797.62218513095</v>
          </cell>
          <cell r="AA28">
            <v>-609582.59128045035</v>
          </cell>
          <cell r="AB28">
            <v>-601879.81279490795</v>
          </cell>
          <cell r="AC28">
            <v>-594393.49799176154</v>
          </cell>
          <cell r="AD28">
            <v>-586825.47142060683</v>
          </cell>
          <cell r="AE28">
            <v>-578899.7932987333</v>
          </cell>
          <cell r="AF28">
            <v>-571848.08703651419</v>
          </cell>
          <cell r="AG28">
            <v>-565600.96154810395</v>
          </cell>
          <cell r="AH28">
            <v>-559348.26571915275</v>
          </cell>
          <cell r="AI28">
            <v>-560079.2314227717</v>
          </cell>
          <cell r="AJ28">
            <v>-557848.76985515503</v>
          </cell>
          <cell r="AK28">
            <v>-550905.84840409993</v>
          </cell>
          <cell r="AL28">
            <v>-543452.22221773921</v>
          </cell>
          <cell r="AM28">
            <v>-536586.35020754731</v>
          </cell>
          <cell r="AN28">
            <v>-527467.55056129128</v>
          </cell>
          <cell r="AO28">
            <v>-516687.49327744287</v>
          </cell>
          <cell r="AP28">
            <v>-506255.03145480773</v>
          </cell>
          <cell r="AQ28">
            <v>-497416.37773966114</v>
          </cell>
          <cell r="AR28">
            <v>-485997.1184575251</v>
          </cell>
          <cell r="AS28">
            <v>-474345.15518402122</v>
          </cell>
          <cell r="AT28">
            <v>-461748.12747837685</v>
          </cell>
          <cell r="AU28">
            <v>-447633.66991101817</v>
          </cell>
          <cell r="AV28">
            <v>-433180.65644095361</v>
          </cell>
          <cell r="AW28">
            <v>-418004.55353129469</v>
          </cell>
          <cell r="AX28">
            <v>-404620.61489076162</v>
          </cell>
          <cell r="AY28">
            <v>-390572.54325620038</v>
          </cell>
          <cell r="AZ28">
            <v>-378409.44429208292</v>
          </cell>
          <cell r="BA28">
            <v>-363471.436046783</v>
          </cell>
          <cell r="BB28">
            <v>-351495.94139967667</v>
          </cell>
          <cell r="BC28">
            <v>-338701.70292502304</v>
          </cell>
          <cell r="BD28">
            <v>-320914.31544725358</v>
          </cell>
          <cell r="BE28">
            <v>-302851.26284630853</v>
          </cell>
          <cell r="BF28">
            <v>-295571.60971794371</v>
          </cell>
          <cell r="BG28">
            <v>-273222.09804513259</v>
          </cell>
          <cell r="BH28">
            <v>-255174.56379009906</v>
          </cell>
          <cell r="BI28">
            <v>-235875.0502568963</v>
          </cell>
          <cell r="BJ28">
            <v>-222258.69510297611</v>
          </cell>
          <cell r="BK28">
            <v>-203239.12794328574</v>
          </cell>
          <cell r="BL28">
            <v>-183965.84962422436</v>
          </cell>
          <cell r="BM28">
            <v>-94770.140482994422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</row>
        <row r="29">
          <cell r="J29" t="str">
            <v xml:space="preserve"> </v>
          </cell>
          <cell r="K29" t="str">
            <v xml:space="preserve"> </v>
          </cell>
          <cell r="L29" t="str">
            <v xml:space="preserve"> </v>
          </cell>
          <cell r="M29" t="str">
            <v xml:space="preserve"> </v>
          </cell>
          <cell r="N29" t="str">
            <v xml:space="preserve"> </v>
          </cell>
          <cell r="O29" t="str">
            <v xml:space="preserve"> </v>
          </cell>
          <cell r="P29" t="str">
            <v xml:space="preserve"> </v>
          </cell>
          <cell r="Q29" t="str">
            <v xml:space="preserve"> </v>
          </cell>
          <cell r="R29" t="str">
            <v xml:space="preserve"> </v>
          </cell>
          <cell r="S29" t="str">
            <v xml:space="preserve"> </v>
          </cell>
          <cell r="T29" t="str">
            <v xml:space="preserve"> </v>
          </cell>
          <cell r="U29" t="str">
            <v xml:space="preserve"> </v>
          </cell>
          <cell r="V29" t="str">
            <v xml:space="preserve"> </v>
          </cell>
          <cell r="W29" t="str">
            <v xml:space="preserve"> </v>
          </cell>
          <cell r="X29" t="str">
            <v xml:space="preserve"> </v>
          </cell>
          <cell r="Y29" t="str">
            <v xml:space="preserve"> </v>
          </cell>
          <cell r="Z29" t="str">
            <v xml:space="preserve"> </v>
          </cell>
          <cell r="AA29" t="str">
            <v xml:space="preserve"> </v>
          </cell>
          <cell r="AB29" t="str">
            <v xml:space="preserve"> </v>
          </cell>
          <cell r="AC29" t="str">
            <v xml:space="preserve"> </v>
          </cell>
          <cell r="AD29" t="str">
            <v xml:space="preserve"> </v>
          </cell>
          <cell r="AE29" t="str">
            <v xml:space="preserve"> </v>
          </cell>
          <cell r="AF29" t="str">
            <v xml:space="preserve"> </v>
          </cell>
          <cell r="AG29" t="str">
            <v xml:space="preserve"> </v>
          </cell>
          <cell r="AH29" t="str">
            <v xml:space="preserve"> </v>
          </cell>
          <cell r="AI29" t="str">
            <v xml:space="preserve"> </v>
          </cell>
          <cell r="AJ29" t="str">
            <v xml:space="preserve"> </v>
          </cell>
          <cell r="AK29" t="str">
            <v xml:space="preserve"> </v>
          </cell>
          <cell r="AL29" t="str">
            <v xml:space="preserve"> </v>
          </cell>
          <cell r="AM29" t="str">
            <v xml:space="preserve"> </v>
          </cell>
          <cell r="AN29" t="str">
            <v xml:space="preserve"> </v>
          </cell>
          <cell r="AO29" t="str">
            <v xml:space="preserve"> </v>
          </cell>
          <cell r="AP29" t="str">
            <v xml:space="preserve"> </v>
          </cell>
          <cell r="AQ29" t="str">
            <v xml:space="preserve"> </v>
          </cell>
          <cell r="AR29" t="str">
            <v xml:space="preserve"> </v>
          </cell>
          <cell r="AS29" t="str">
            <v xml:space="preserve"> </v>
          </cell>
          <cell r="AT29" t="str">
            <v xml:space="preserve"> </v>
          </cell>
          <cell r="AU29" t="str">
            <v xml:space="preserve"> </v>
          </cell>
          <cell r="AV29" t="str">
            <v xml:space="preserve"> </v>
          </cell>
          <cell r="AW29" t="str">
            <v xml:space="preserve"> </v>
          </cell>
          <cell r="AX29" t="str">
            <v xml:space="preserve"> </v>
          </cell>
          <cell r="AY29" t="str">
            <v xml:space="preserve"> </v>
          </cell>
          <cell r="AZ29" t="str">
            <v xml:space="preserve"> </v>
          </cell>
          <cell r="BA29" t="str">
            <v xml:space="preserve"> </v>
          </cell>
          <cell r="BB29" t="str">
            <v xml:space="preserve"> </v>
          </cell>
          <cell r="BC29" t="str">
            <v xml:space="preserve"> </v>
          </cell>
          <cell r="BD29" t="str">
            <v xml:space="preserve"> </v>
          </cell>
          <cell r="BE29" t="str">
            <v xml:space="preserve"> </v>
          </cell>
          <cell r="BF29" t="str">
            <v xml:space="preserve"> </v>
          </cell>
          <cell r="BG29" t="str">
            <v xml:space="preserve"> </v>
          </cell>
          <cell r="BH29" t="str">
            <v xml:space="preserve"> </v>
          </cell>
          <cell r="BI29" t="str">
            <v xml:space="preserve"> </v>
          </cell>
          <cell r="BJ29" t="str">
            <v xml:space="preserve"> </v>
          </cell>
          <cell r="BK29" t="str">
            <v xml:space="preserve"> </v>
          </cell>
          <cell r="BL29" t="str">
            <v xml:space="preserve"> </v>
          </cell>
          <cell r="BM29" t="str">
            <v xml:space="preserve"> </v>
          </cell>
          <cell r="BN29" t="str">
            <v xml:space="preserve"> </v>
          </cell>
          <cell r="BO29" t="str">
            <v xml:space="preserve"> </v>
          </cell>
          <cell r="BP29" t="str">
            <v xml:space="preserve"> </v>
          </cell>
          <cell r="BQ29" t="str">
            <v xml:space="preserve"> </v>
          </cell>
          <cell r="BR29" t="str">
            <v xml:space="preserve"> </v>
          </cell>
          <cell r="BS29" t="str">
            <v xml:space="preserve"> </v>
          </cell>
          <cell r="BT29" t="str">
            <v xml:space="preserve"> </v>
          </cell>
          <cell r="BU29" t="str">
            <v xml:space="preserve"> </v>
          </cell>
          <cell r="BV29" t="str">
            <v xml:space="preserve"> </v>
          </cell>
          <cell r="BW29" t="str">
            <v xml:space="preserve"> </v>
          </cell>
          <cell r="BX29" t="str">
            <v xml:space="preserve"> </v>
          </cell>
          <cell r="BY29" t="str">
            <v xml:space="preserve"> </v>
          </cell>
          <cell r="BZ29" t="str">
            <v xml:space="preserve"> </v>
          </cell>
          <cell r="CA29" t="str">
            <v xml:space="preserve"> </v>
          </cell>
          <cell r="CB29" t="str">
            <v xml:space="preserve"> </v>
          </cell>
          <cell r="CC29" t="str">
            <v xml:space="preserve"> </v>
          </cell>
          <cell r="CD29" t="str">
            <v xml:space="preserve"> </v>
          </cell>
          <cell r="CE29" t="str">
            <v xml:space="preserve"> </v>
          </cell>
          <cell r="CF29" t="str">
            <v xml:space="preserve"> </v>
          </cell>
          <cell r="CG29" t="str">
            <v xml:space="preserve"> </v>
          </cell>
          <cell r="CH29" t="str">
            <v xml:space="preserve"> </v>
          </cell>
          <cell r="CI29" t="str">
            <v xml:space="preserve"> </v>
          </cell>
          <cell r="CJ29" t="str">
            <v xml:space="preserve"> </v>
          </cell>
          <cell r="CK29" t="str">
            <v xml:space="preserve"> </v>
          </cell>
          <cell r="CL29" t="str">
            <v xml:space="preserve"> </v>
          </cell>
          <cell r="CM29" t="str">
            <v xml:space="preserve"> </v>
          </cell>
        </row>
        <row r="30">
          <cell r="J30">
            <v>0</v>
          </cell>
          <cell r="K30">
            <v>389.95997750045717</v>
          </cell>
          <cell r="L30">
            <v>159.99663106216758</v>
          </cell>
          <cell r="M30">
            <v>-3.7834979593753815E-10</v>
          </cell>
          <cell r="N30">
            <v>0</v>
          </cell>
          <cell r="O30">
            <v>840.51175517961383</v>
          </cell>
          <cell r="P30">
            <v>197439.48328112357</v>
          </cell>
          <cell r="Q30">
            <v>195751.01220686408</v>
          </cell>
          <cell r="R30">
            <v>196575.71389132587</v>
          </cell>
          <cell r="S30">
            <v>194133.19224944385</v>
          </cell>
          <cell r="T30">
            <v>195293.05587336118</v>
          </cell>
          <cell r="U30">
            <v>195686.43196718127</v>
          </cell>
          <cell r="V30">
            <v>199398.15471498447</v>
          </cell>
          <cell r="W30">
            <v>199769.93710519571</v>
          </cell>
          <cell r="X30">
            <v>195108.89826678648</v>
          </cell>
          <cell r="Y30">
            <v>196026.65105729166</v>
          </cell>
          <cell r="Z30">
            <v>184271.37393845234</v>
          </cell>
          <cell r="AA30">
            <v>186021.11742505094</v>
          </cell>
          <cell r="AB30">
            <v>216531.74217960809</v>
          </cell>
          <cell r="AC30">
            <v>217497.42235144041</v>
          </cell>
          <cell r="AD30">
            <v>219462.92770184635</v>
          </cell>
          <cell r="AE30">
            <v>220343.50523099955</v>
          </cell>
          <cell r="AF30">
            <v>227208.96123598819</v>
          </cell>
          <cell r="AG30">
            <v>226273.30139100365</v>
          </cell>
          <cell r="AH30">
            <v>164116.7286263979</v>
          </cell>
          <cell r="AI30">
            <v>155579.91052268969</v>
          </cell>
          <cell r="AJ30">
            <v>84608.207152996678</v>
          </cell>
          <cell r="AK30">
            <v>85172.784751050058</v>
          </cell>
          <cell r="AL30">
            <v>184952.69016011746</v>
          </cell>
          <cell r="AM30">
            <v>183592.31484604056</v>
          </cell>
          <cell r="AN30">
            <v>215433.64621954842</v>
          </cell>
          <cell r="AO30">
            <v>214184.69909257954</v>
          </cell>
          <cell r="AP30">
            <v>212142.19394477946</v>
          </cell>
          <cell r="AQ30">
            <v>210359.553764713</v>
          </cell>
          <cell r="AR30">
            <v>117389.96289082669</v>
          </cell>
          <cell r="AS30">
            <v>118120.01273006562</v>
          </cell>
          <cell r="AT30">
            <v>127772.9034145138</v>
          </cell>
          <cell r="AU30">
            <v>129179.70194337965</v>
          </cell>
          <cell r="AV30">
            <v>244987.87359638209</v>
          </cell>
          <cell r="AW30">
            <v>244480.87473213219</v>
          </cell>
          <cell r="AX30">
            <v>211441.14705791447</v>
          </cell>
          <cell r="AY30">
            <v>208257.69301160343</v>
          </cell>
          <cell r="AZ30">
            <v>244263.44549750781</v>
          </cell>
          <cell r="BA30">
            <v>240930.15107384324</v>
          </cell>
          <cell r="BB30">
            <v>59179.419547566387</v>
          </cell>
          <cell r="BC30">
            <v>51176.131915219594</v>
          </cell>
          <cell r="BD30">
            <v>5024.6997903288575</v>
          </cell>
          <cell r="BE30">
            <v>-127.95431216526777</v>
          </cell>
          <cell r="BF30">
            <v>220003.23050068325</v>
          </cell>
          <cell r="BG30">
            <v>205907.3534377201</v>
          </cell>
          <cell r="BH30">
            <v>210640.65584875509</v>
          </cell>
          <cell r="BI30">
            <v>200939.80557941762</v>
          </cell>
          <cell r="BJ30">
            <v>38366.826451047295</v>
          </cell>
          <cell r="BK30">
            <v>20859.481008591829</v>
          </cell>
          <cell r="BL30">
            <v>2933.6007725020463</v>
          </cell>
          <cell r="BM30">
            <v>41899.584313670304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</row>
        <row r="31"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-44773.991443102357</v>
          </cell>
          <cell r="AE31">
            <v>-101092.18100776378</v>
          </cell>
          <cell r="AF31">
            <v>-111363.64863129077</v>
          </cell>
          <cell r="AG31">
            <v>-113697.66241570623</v>
          </cell>
          <cell r="AH31">
            <v>-97359.430369666967</v>
          </cell>
          <cell r="AI31">
            <v>-97976.532044454027</v>
          </cell>
          <cell r="AJ31">
            <v>-74296.687177499029</v>
          </cell>
          <cell r="AK31">
            <v>-78380.791240895807</v>
          </cell>
          <cell r="AL31">
            <v>-114712.59952327142</v>
          </cell>
          <cell r="AM31">
            <v>-117982.78215026023</v>
          </cell>
          <cell r="AN31">
            <v>-135489.09277482281</v>
          </cell>
          <cell r="AO31">
            <v>-138913.79765379426</v>
          </cell>
          <cell r="AP31">
            <v>-145122.28068690427</v>
          </cell>
          <cell r="AQ31">
            <v>-148755.95096012112</v>
          </cell>
          <cell r="AR31">
            <v>-120596.11838381886</v>
          </cell>
          <cell r="AS31">
            <v>-126335.02001726077</v>
          </cell>
          <cell r="AT31">
            <v>-131250.31988220138</v>
          </cell>
          <cell r="AU31">
            <v>-137764.43421456093</v>
          </cell>
          <cell r="AV31">
            <v>-183394.50844425699</v>
          </cell>
          <cell r="AW31">
            <v>-188536.8979130222</v>
          </cell>
          <cell r="AX31">
            <v>-186203.7623962358</v>
          </cell>
          <cell r="AY31">
            <v>-191552.1327834641</v>
          </cell>
          <cell r="AZ31">
            <v>-212298.92945110085</v>
          </cell>
          <cell r="BA31">
            <v>-217541.52078407462</v>
          </cell>
          <cell r="BB31">
            <v>-161965.04251760532</v>
          </cell>
          <cell r="BC31">
            <v>-170713.72626902469</v>
          </cell>
          <cell r="BD31">
            <v>-158086.60047241391</v>
          </cell>
          <cell r="BE31">
            <v>-171187.05725307387</v>
          </cell>
          <cell r="BF31">
            <v>-254190.86680070611</v>
          </cell>
          <cell r="BG31">
            <v>-259075.01617470002</v>
          </cell>
          <cell r="BH31">
            <v>-276445.93836904841</v>
          </cell>
          <cell r="BI31">
            <v>-283081.46008246805</v>
          </cell>
          <cell r="BJ31">
            <v>-248604.12792661274</v>
          </cell>
          <cell r="BK31">
            <v>-269864.44461138919</v>
          </cell>
          <cell r="BL31">
            <v>-194189.93261743587</v>
          </cell>
          <cell r="BM31">
            <v>-272450.79465020198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</row>
        <row r="32">
          <cell r="J32">
            <v>0</v>
          </cell>
          <cell r="K32">
            <v>-116.98799325014716</v>
          </cell>
          <cell r="L32">
            <v>-47.998989318632084</v>
          </cell>
          <cell r="M32">
            <v>0</v>
          </cell>
          <cell r="N32">
            <v>0</v>
          </cell>
          <cell r="O32">
            <v>-252.15352655379684</v>
          </cell>
          <cell r="P32">
            <v>-73763.761824436762</v>
          </cell>
          <cell r="Q32">
            <v>-74314.332221845296</v>
          </cell>
          <cell r="R32">
            <v>-75661.138915657939</v>
          </cell>
          <cell r="S32">
            <v>-76071.754459106189</v>
          </cell>
          <cell r="T32">
            <v>-77608.820463734679</v>
          </cell>
          <cell r="U32">
            <v>-78963.504486032121</v>
          </cell>
          <cell r="V32">
            <v>-81363.159352290852</v>
          </cell>
          <cell r="W32">
            <v>-82812.27763294836</v>
          </cell>
          <cell r="X32">
            <v>-82805.05288756371</v>
          </cell>
          <cell r="Y32">
            <v>-84527.109107098775</v>
          </cell>
          <cell r="Z32">
            <v>-82505.125569126103</v>
          </cell>
          <cell r="AA32">
            <v>-84594.832196691772</v>
          </cell>
          <cell r="AB32">
            <v>-95375.394547908334</v>
          </cell>
          <cell r="AC32">
            <v>-97357.568521301495</v>
          </cell>
          <cell r="AD32">
            <v>-54933.397402038332</v>
          </cell>
          <cell r="AE32">
            <v>-709.95656358869746</v>
          </cell>
          <cell r="AF32">
            <v>5598.0757722770795</v>
          </cell>
          <cell r="AG32">
            <v>6232.8370845767204</v>
          </cell>
          <cell r="AH32">
            <v>6482.4284252836369</v>
          </cell>
          <cell r="AI32">
            <v>7519.0611508418806</v>
          </cell>
          <cell r="AJ32">
            <v>2903.5523392402101</v>
          </cell>
          <cell r="AK32">
            <v>4502.0211694443133</v>
          </cell>
          <cell r="AL32">
            <v>8490.9453971716575</v>
          </cell>
          <cell r="AM32">
            <v>9663.9716891783755</v>
          </cell>
          <cell r="AN32">
            <v>15012.403215315426</v>
          </cell>
          <cell r="AO32">
            <v>16102.093358549522</v>
          </cell>
          <cell r="AP32">
            <v>20105.241107217968</v>
          </cell>
          <cell r="AQ32">
            <v>21342.893132522469</v>
          </cell>
          <cell r="AR32">
            <v>18025.895104376366</v>
          </cell>
          <cell r="AS32">
            <v>20375.817363476031</v>
          </cell>
          <cell r="AT32">
            <v>19098.487023608875</v>
          </cell>
          <cell r="AU32">
            <v>21761.928277856903</v>
          </cell>
          <cell r="AV32">
            <v>29083.772151422105</v>
          </cell>
          <cell r="AW32">
            <v>30669.851264822995</v>
          </cell>
          <cell r="AX32">
            <v>34391.887635077117</v>
          </cell>
          <cell r="AY32">
            <v>36684.277964364737</v>
          </cell>
          <cell r="AZ32">
            <v>42457.891963523114</v>
          </cell>
          <cell r="BA32">
            <v>44362.156423980603</v>
          </cell>
          <cell r="BB32">
            <v>38799.049807794392</v>
          </cell>
          <cell r="BC32">
            <v>45256.398129013251</v>
          </cell>
          <cell r="BD32">
            <v>41594.687381169759</v>
          </cell>
          <cell r="BE32">
            <v>51165.725220329594</v>
          </cell>
          <cell r="BF32">
            <v>62851.955544969067</v>
          </cell>
          <cell r="BG32">
            <v>66475.515307548107</v>
          </cell>
          <cell r="BH32">
            <v>76717.519939070102</v>
          </cell>
          <cell r="BI32">
            <v>80326.012820194475</v>
          </cell>
          <cell r="BJ32">
            <v>88445.799133229797</v>
          </cell>
          <cell r="BK32">
            <v>108536.55317033752</v>
          </cell>
          <cell r="BL32">
            <v>31561.168315589806</v>
          </cell>
          <cell r="BM32">
            <v>91186.452877118019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</row>
        <row r="33">
          <cell r="J33" t="str">
            <v xml:space="preserve"> </v>
          </cell>
          <cell r="K33" t="str">
            <v xml:space="preserve"> </v>
          </cell>
          <cell r="L33" t="str">
            <v xml:space="preserve"> </v>
          </cell>
          <cell r="M33" t="str">
            <v xml:space="preserve"> </v>
          </cell>
          <cell r="N33" t="str">
            <v xml:space="preserve"> </v>
          </cell>
          <cell r="O33" t="str">
            <v xml:space="preserve"> </v>
          </cell>
          <cell r="P33" t="str">
            <v xml:space="preserve"> </v>
          </cell>
          <cell r="Q33" t="str">
            <v xml:space="preserve"> </v>
          </cell>
          <cell r="R33" t="str">
            <v xml:space="preserve"> </v>
          </cell>
          <cell r="S33" t="str">
            <v xml:space="preserve"> </v>
          </cell>
          <cell r="T33" t="str">
            <v xml:space="preserve"> </v>
          </cell>
          <cell r="U33" t="str">
            <v xml:space="preserve"> </v>
          </cell>
          <cell r="V33" t="str">
            <v xml:space="preserve"> </v>
          </cell>
          <cell r="W33" t="str">
            <v xml:space="preserve"> </v>
          </cell>
          <cell r="X33" t="str">
            <v xml:space="preserve"> </v>
          </cell>
          <cell r="Y33" t="str">
            <v xml:space="preserve"> </v>
          </cell>
          <cell r="Z33" t="str">
            <v xml:space="preserve"> </v>
          </cell>
          <cell r="AA33" t="str">
            <v xml:space="preserve"> </v>
          </cell>
          <cell r="AB33" t="str">
            <v xml:space="preserve"> </v>
          </cell>
          <cell r="AC33" t="str">
            <v xml:space="preserve"> </v>
          </cell>
          <cell r="AD33" t="str">
            <v xml:space="preserve"> </v>
          </cell>
          <cell r="AE33" t="str">
            <v xml:space="preserve"> </v>
          </cell>
          <cell r="AF33" t="str">
            <v xml:space="preserve"> </v>
          </cell>
          <cell r="AG33" t="str">
            <v xml:space="preserve"> </v>
          </cell>
          <cell r="AH33" t="str">
            <v xml:space="preserve"> </v>
          </cell>
          <cell r="AI33" t="str">
            <v xml:space="preserve"> </v>
          </cell>
          <cell r="AJ33" t="str">
            <v xml:space="preserve"> </v>
          </cell>
          <cell r="AK33" t="str">
            <v xml:space="preserve"> </v>
          </cell>
          <cell r="AL33" t="str">
            <v xml:space="preserve"> </v>
          </cell>
          <cell r="AM33" t="str">
            <v xml:space="preserve"> </v>
          </cell>
          <cell r="AN33" t="str">
            <v xml:space="preserve"> </v>
          </cell>
          <cell r="AO33" t="str">
            <v xml:space="preserve"> </v>
          </cell>
          <cell r="AP33" t="str">
            <v xml:space="preserve"> </v>
          </cell>
          <cell r="AQ33" t="str">
            <v xml:space="preserve"> </v>
          </cell>
          <cell r="AR33" t="str">
            <v xml:space="preserve"> </v>
          </cell>
          <cell r="AS33" t="str">
            <v xml:space="preserve"> </v>
          </cell>
          <cell r="AT33" t="str">
            <v xml:space="preserve"> </v>
          </cell>
          <cell r="AU33" t="str">
            <v xml:space="preserve"> </v>
          </cell>
          <cell r="AV33" t="str">
            <v xml:space="preserve"> </v>
          </cell>
          <cell r="AW33" t="str">
            <v xml:space="preserve"> </v>
          </cell>
          <cell r="AX33" t="str">
            <v xml:space="preserve"> </v>
          </cell>
          <cell r="AY33" t="str">
            <v xml:space="preserve"> </v>
          </cell>
          <cell r="AZ33" t="str">
            <v xml:space="preserve"> </v>
          </cell>
          <cell r="BA33" t="str">
            <v xml:space="preserve"> </v>
          </cell>
          <cell r="BB33" t="str">
            <v xml:space="preserve"> </v>
          </cell>
          <cell r="BC33" t="str">
            <v xml:space="preserve"> </v>
          </cell>
          <cell r="BD33" t="str">
            <v xml:space="preserve"> </v>
          </cell>
          <cell r="BE33" t="str">
            <v xml:space="preserve"> </v>
          </cell>
          <cell r="BF33" t="str">
            <v xml:space="preserve"> </v>
          </cell>
          <cell r="BG33" t="str">
            <v xml:space="preserve"> </v>
          </cell>
          <cell r="BH33" t="str">
            <v xml:space="preserve"> </v>
          </cell>
          <cell r="BI33" t="str">
            <v xml:space="preserve"> </v>
          </cell>
          <cell r="BJ33" t="str">
            <v xml:space="preserve"> </v>
          </cell>
          <cell r="BK33" t="str">
            <v xml:space="preserve"> </v>
          </cell>
          <cell r="BL33" t="str">
            <v xml:space="preserve"> </v>
          </cell>
          <cell r="BM33" t="str">
            <v xml:space="preserve"> </v>
          </cell>
          <cell r="BN33" t="str">
            <v xml:space="preserve"> </v>
          </cell>
          <cell r="BO33" t="str">
            <v xml:space="preserve"> </v>
          </cell>
          <cell r="BP33" t="str">
            <v xml:space="preserve"> </v>
          </cell>
          <cell r="BQ33" t="str">
            <v xml:space="preserve"> </v>
          </cell>
          <cell r="BR33" t="str">
            <v xml:space="preserve"> </v>
          </cell>
          <cell r="BS33" t="str">
            <v xml:space="preserve"> </v>
          </cell>
          <cell r="BT33" t="str">
            <v xml:space="preserve"> </v>
          </cell>
          <cell r="BU33" t="str">
            <v xml:space="preserve"> </v>
          </cell>
          <cell r="BV33" t="str">
            <v xml:space="preserve"> </v>
          </cell>
          <cell r="BW33" t="str">
            <v xml:space="preserve"> </v>
          </cell>
          <cell r="BX33" t="str">
            <v xml:space="preserve"> </v>
          </cell>
          <cell r="BY33" t="str">
            <v xml:space="preserve"> </v>
          </cell>
          <cell r="BZ33" t="str">
            <v xml:space="preserve"> </v>
          </cell>
          <cell r="CA33" t="str">
            <v xml:space="preserve"> </v>
          </cell>
          <cell r="CB33" t="str">
            <v xml:space="preserve"> </v>
          </cell>
          <cell r="CC33" t="str">
            <v xml:space="preserve"> </v>
          </cell>
          <cell r="CD33" t="str">
            <v xml:space="preserve"> </v>
          </cell>
          <cell r="CE33" t="str">
            <v xml:space="preserve"> </v>
          </cell>
          <cell r="CF33" t="str">
            <v xml:space="preserve"> </v>
          </cell>
          <cell r="CG33" t="str">
            <v xml:space="preserve"> </v>
          </cell>
          <cell r="CH33" t="str">
            <v xml:space="preserve"> </v>
          </cell>
          <cell r="CI33" t="str">
            <v xml:space="preserve"> </v>
          </cell>
          <cell r="CJ33" t="str">
            <v xml:space="preserve"> </v>
          </cell>
          <cell r="CK33" t="str">
            <v xml:space="preserve"> </v>
          </cell>
          <cell r="CL33" t="str">
            <v xml:space="preserve"> </v>
          </cell>
          <cell r="CM33" t="str">
            <v xml:space="preserve"> </v>
          </cell>
        </row>
        <row r="34">
          <cell r="J34">
            <v>0</v>
          </cell>
          <cell r="K34">
            <v>272.97198425031002</v>
          </cell>
          <cell r="L34">
            <v>111.9976417435355</v>
          </cell>
          <cell r="M34">
            <v>-3.7834979593753815E-10</v>
          </cell>
          <cell r="N34">
            <v>0</v>
          </cell>
          <cell r="O34">
            <v>588.35822862581699</v>
          </cell>
          <cell r="P34">
            <v>123675.72145668681</v>
          </cell>
          <cell r="Q34">
            <v>121436.67998501878</v>
          </cell>
          <cell r="R34">
            <v>120914.57497566793</v>
          </cell>
          <cell r="S34">
            <v>118061.43779033766</v>
          </cell>
          <cell r="T34">
            <v>117684.2354096265</v>
          </cell>
          <cell r="U34">
            <v>116722.92748114915</v>
          </cell>
          <cell r="V34">
            <v>118034.99536269362</v>
          </cell>
          <cell r="W34">
            <v>116957.65947224735</v>
          </cell>
          <cell r="X34">
            <v>112303.84537922277</v>
          </cell>
          <cell r="Y34">
            <v>111499.54195019288</v>
          </cell>
          <cell r="Z34">
            <v>101766.24836932623</v>
          </cell>
          <cell r="AA34">
            <v>101426.28522835916</v>
          </cell>
          <cell r="AB34">
            <v>121156.34763169975</v>
          </cell>
          <cell r="AC34">
            <v>120139.85383013892</v>
          </cell>
          <cell r="AD34">
            <v>119755.53885670565</v>
          </cell>
          <cell r="AE34">
            <v>118541.36765964708</v>
          </cell>
          <cell r="AF34">
            <v>121443.3883769745</v>
          </cell>
          <cell r="AG34">
            <v>118808.47605987414</v>
          </cell>
          <cell r="AH34">
            <v>73239.726682014574</v>
          </cell>
          <cell r="AI34">
            <v>65122.439629077548</v>
          </cell>
          <cell r="AJ34">
            <v>13215.072314737859</v>
          </cell>
          <cell r="AK34">
            <v>11294.014679598564</v>
          </cell>
          <cell r="AL34">
            <v>78731.036034017699</v>
          </cell>
          <cell r="AM34">
            <v>75273.504384958709</v>
          </cell>
          <cell r="AN34">
            <v>94956.956660041033</v>
          </cell>
          <cell r="AO34">
            <v>91372.994797334803</v>
          </cell>
          <cell r="AP34">
            <v>87125.154365093156</v>
          </cell>
          <cell r="AQ34">
            <v>82946.495937114349</v>
          </cell>
          <cell r="AR34">
            <v>14819.739611384197</v>
          </cell>
          <cell r="AS34">
            <v>12160.810076280875</v>
          </cell>
          <cell r="AT34">
            <v>15621.070555921295</v>
          </cell>
          <cell r="AU34">
            <v>13177.196006675629</v>
          </cell>
          <cell r="AV34">
            <v>90677.137303547206</v>
          </cell>
          <cell r="AW34">
            <v>86613.828083932982</v>
          </cell>
          <cell r="AX34">
            <v>59629.272296755778</v>
          </cell>
          <cell r="AY34">
            <v>53389.838192504074</v>
          </cell>
          <cell r="AZ34">
            <v>74422.408009930077</v>
          </cell>
          <cell r="BA34">
            <v>67750.786713749229</v>
          </cell>
          <cell r="BB34">
            <v>-63986.573162244546</v>
          </cell>
          <cell r="BC34">
            <v>-74281.196224791842</v>
          </cell>
          <cell r="BD34">
            <v>-111467.21330091529</v>
          </cell>
          <cell r="BE34">
            <v>-120149.28634490955</v>
          </cell>
          <cell r="BF34">
            <v>28664.319244946208</v>
          </cell>
          <cell r="BG34">
            <v>13307.852570568182</v>
          </cell>
          <cell r="BH34">
            <v>10912.237418776785</v>
          </cell>
          <cell r="BI34">
            <v>-1815.6416828559595</v>
          </cell>
          <cell r="BJ34">
            <v>-121791.50234233565</v>
          </cell>
          <cell r="BK34">
            <v>-140468.41043245984</v>
          </cell>
          <cell r="BL34">
            <v>-159695.16352934402</v>
          </cell>
          <cell r="BM34">
            <v>-139364.75745941367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-124649.04931130609</v>
          </cell>
          <cell r="Q35">
            <v>-76326.446546250707</v>
          </cell>
          <cell r="R35">
            <v>0</v>
          </cell>
          <cell r="S35">
            <v>0</v>
          </cell>
          <cell r="T35">
            <v>-6474.1473022637365</v>
          </cell>
          <cell r="U35">
            <v>-33868.185846057939</v>
          </cell>
          <cell r="V35">
            <v>-39045.128402253162</v>
          </cell>
          <cell r="W35">
            <v>-36232.15225773635</v>
          </cell>
          <cell r="X35">
            <v>-14082.823606615784</v>
          </cell>
          <cell r="Y35">
            <v>-8656.5090877873736</v>
          </cell>
          <cell r="Z35">
            <v>-42165.469574561241</v>
          </cell>
          <cell r="AA35">
            <v>-60095.478380886474</v>
          </cell>
          <cell r="AB35">
            <v>-73464.496179301132</v>
          </cell>
          <cell r="AC35">
            <v>-54643.414615894275</v>
          </cell>
          <cell r="AD35">
            <v>-11081.787027528495</v>
          </cell>
          <cell r="AE35">
            <v>-34559.610816732355</v>
          </cell>
          <cell r="AF35">
            <v>-91658.493306725824</v>
          </cell>
          <cell r="AG35">
            <v>-87582.195639674625</v>
          </cell>
          <cell r="AH35">
            <v>-29295.030229268144</v>
          </cell>
          <cell r="AI35">
            <v>0</v>
          </cell>
          <cell r="AJ35">
            <v>-18499.076595416482</v>
          </cell>
          <cell r="AK35">
            <v>0</v>
          </cell>
          <cell r="AL35">
            <v>0</v>
          </cell>
          <cell r="AM35">
            <v>-101513.37201358922</v>
          </cell>
          <cell r="AN35">
            <v>-69703.726569395949</v>
          </cell>
          <cell r="AO35">
            <v>-21552.490844251908</v>
          </cell>
          <cell r="AP35">
            <v>0</v>
          </cell>
          <cell r="AQ35">
            <v>0</v>
          </cell>
          <cell r="AR35">
            <v>-28401.173165768283</v>
          </cell>
          <cell r="AS35">
            <v>0</v>
          </cell>
          <cell r="AT35">
            <v>-11565.253762200125</v>
          </cell>
          <cell r="AU35">
            <v>-45091.097853260231</v>
          </cell>
          <cell r="AV35">
            <v>-52238.879489133484</v>
          </cell>
          <cell r="AW35">
            <v>-122974.33577897743</v>
          </cell>
          <cell r="AX35">
            <v>-79262.745938304928</v>
          </cell>
          <cell r="AY35">
            <v>0</v>
          </cell>
          <cell r="AZ35">
            <v>0</v>
          </cell>
          <cell r="BA35">
            <v>-260430.37565021287</v>
          </cell>
          <cell r="BB35">
            <v>-171432.62241409533</v>
          </cell>
          <cell r="BC35">
            <v>0</v>
          </cell>
          <cell r="BD35">
            <v>0</v>
          </cell>
          <cell r="BE35">
            <v>-421530.62452640524</v>
          </cell>
          <cell r="BF35">
            <v>0</v>
          </cell>
          <cell r="BG35">
            <v>0</v>
          </cell>
          <cell r="BH35">
            <v>0</v>
          </cell>
          <cell r="BI35">
            <v>-318899.72392575548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</row>
        <row r="36">
          <cell r="J36" t="str">
            <v xml:space="preserve"> </v>
          </cell>
          <cell r="K36" t="str">
            <v xml:space="preserve"> </v>
          </cell>
          <cell r="L36" t="str">
            <v xml:space="preserve"> </v>
          </cell>
          <cell r="M36" t="str">
            <v xml:space="preserve"> </v>
          </cell>
          <cell r="N36" t="str">
            <v xml:space="preserve"> </v>
          </cell>
          <cell r="O36" t="str">
            <v xml:space="preserve"> </v>
          </cell>
          <cell r="P36" t="str">
            <v xml:space="preserve"> </v>
          </cell>
          <cell r="Q36" t="str">
            <v xml:space="preserve"> </v>
          </cell>
          <cell r="R36" t="str">
            <v xml:space="preserve"> </v>
          </cell>
          <cell r="S36" t="str">
            <v xml:space="preserve"> </v>
          </cell>
          <cell r="T36" t="str">
            <v xml:space="preserve"> </v>
          </cell>
          <cell r="U36" t="str">
            <v xml:space="preserve"> </v>
          </cell>
          <cell r="V36" t="str">
            <v xml:space="preserve"> </v>
          </cell>
          <cell r="W36" t="str">
            <v xml:space="preserve"> </v>
          </cell>
          <cell r="X36" t="str">
            <v xml:space="preserve"> </v>
          </cell>
          <cell r="Y36" t="str">
            <v xml:space="preserve"> </v>
          </cell>
          <cell r="Z36" t="str">
            <v xml:space="preserve"> </v>
          </cell>
          <cell r="AA36" t="str">
            <v xml:space="preserve"> </v>
          </cell>
          <cell r="AB36" t="str">
            <v xml:space="preserve"> </v>
          </cell>
          <cell r="AC36" t="str">
            <v xml:space="preserve"> </v>
          </cell>
          <cell r="AD36" t="str">
            <v xml:space="preserve"> </v>
          </cell>
          <cell r="AE36" t="str">
            <v xml:space="preserve"> </v>
          </cell>
          <cell r="AF36" t="str">
            <v xml:space="preserve"> </v>
          </cell>
          <cell r="AG36" t="str">
            <v xml:space="preserve"> </v>
          </cell>
          <cell r="AH36" t="str">
            <v xml:space="preserve"> </v>
          </cell>
          <cell r="AI36" t="str">
            <v xml:space="preserve"> </v>
          </cell>
          <cell r="AJ36" t="str">
            <v xml:space="preserve"> </v>
          </cell>
          <cell r="AK36" t="str">
            <v xml:space="preserve"> </v>
          </cell>
          <cell r="AL36" t="str">
            <v xml:space="preserve"> </v>
          </cell>
          <cell r="AM36" t="str">
            <v xml:space="preserve"> </v>
          </cell>
          <cell r="AN36" t="str">
            <v xml:space="preserve"> </v>
          </cell>
          <cell r="AO36" t="str">
            <v xml:space="preserve"> </v>
          </cell>
          <cell r="AP36" t="str">
            <v xml:space="preserve"> </v>
          </cell>
          <cell r="AQ36" t="str">
            <v xml:space="preserve"> </v>
          </cell>
          <cell r="AR36" t="str">
            <v xml:space="preserve"> </v>
          </cell>
          <cell r="AS36" t="str">
            <v xml:space="preserve"> </v>
          </cell>
          <cell r="AT36" t="str">
            <v xml:space="preserve"> </v>
          </cell>
          <cell r="AU36" t="str">
            <v xml:space="preserve"> </v>
          </cell>
          <cell r="AV36" t="str">
            <v xml:space="preserve"> </v>
          </cell>
          <cell r="AW36" t="str">
            <v xml:space="preserve"> </v>
          </cell>
          <cell r="AX36" t="str">
            <v xml:space="preserve"> </v>
          </cell>
          <cell r="AY36" t="str">
            <v xml:space="preserve"> </v>
          </cell>
          <cell r="AZ36" t="str">
            <v xml:space="preserve"> </v>
          </cell>
          <cell r="BA36" t="str">
            <v xml:space="preserve"> </v>
          </cell>
          <cell r="BB36" t="str">
            <v xml:space="preserve"> </v>
          </cell>
          <cell r="BC36" t="str">
            <v xml:space="preserve"> </v>
          </cell>
          <cell r="BD36" t="str">
            <v xml:space="preserve"> </v>
          </cell>
          <cell r="BE36" t="str">
            <v xml:space="preserve"> </v>
          </cell>
          <cell r="BF36" t="str">
            <v xml:space="preserve"> </v>
          </cell>
          <cell r="BG36" t="str">
            <v xml:space="preserve"> </v>
          </cell>
          <cell r="BH36" t="str">
            <v xml:space="preserve"> </v>
          </cell>
          <cell r="BI36" t="str">
            <v xml:space="preserve"> </v>
          </cell>
          <cell r="BJ36" t="str">
            <v xml:space="preserve"> </v>
          </cell>
          <cell r="BK36" t="str">
            <v xml:space="preserve"> </v>
          </cell>
          <cell r="BL36" t="str">
            <v xml:space="preserve"> </v>
          </cell>
          <cell r="BM36" t="str">
            <v xml:space="preserve"> </v>
          </cell>
          <cell r="BN36" t="str">
            <v xml:space="preserve"> </v>
          </cell>
          <cell r="BO36" t="str">
            <v xml:space="preserve"> </v>
          </cell>
          <cell r="BP36" t="str">
            <v xml:space="preserve"> </v>
          </cell>
          <cell r="BQ36" t="str">
            <v xml:space="preserve"> </v>
          </cell>
          <cell r="BR36" t="str">
            <v xml:space="preserve"> </v>
          </cell>
          <cell r="BS36" t="str">
            <v xml:space="preserve"> </v>
          </cell>
          <cell r="BT36" t="str">
            <v xml:space="preserve"> </v>
          </cell>
          <cell r="BU36" t="str">
            <v xml:space="preserve"> </v>
          </cell>
          <cell r="BV36" t="str">
            <v xml:space="preserve"> </v>
          </cell>
          <cell r="BW36" t="str">
            <v xml:space="preserve"> </v>
          </cell>
          <cell r="BX36" t="str">
            <v xml:space="preserve"> </v>
          </cell>
          <cell r="BY36" t="str">
            <v xml:space="preserve"> </v>
          </cell>
          <cell r="BZ36" t="str">
            <v xml:space="preserve"> </v>
          </cell>
          <cell r="CA36" t="str">
            <v xml:space="preserve"> </v>
          </cell>
          <cell r="CB36" t="str">
            <v xml:space="preserve"> </v>
          </cell>
          <cell r="CC36" t="str">
            <v xml:space="preserve"> </v>
          </cell>
          <cell r="CD36" t="str">
            <v xml:space="preserve"> </v>
          </cell>
          <cell r="CE36" t="str">
            <v xml:space="preserve"> </v>
          </cell>
          <cell r="CF36" t="str">
            <v xml:space="preserve"> </v>
          </cell>
          <cell r="CG36" t="str">
            <v xml:space="preserve"> </v>
          </cell>
          <cell r="CH36" t="str">
            <v xml:space="preserve"> </v>
          </cell>
          <cell r="CI36" t="str">
            <v xml:space="preserve"> </v>
          </cell>
          <cell r="CJ36" t="str">
            <v xml:space="preserve"> </v>
          </cell>
          <cell r="CK36" t="str">
            <v xml:space="preserve"> </v>
          </cell>
          <cell r="CL36" t="str">
            <v xml:space="preserve"> </v>
          </cell>
          <cell r="CM36" t="str">
            <v xml:space="preserve"> </v>
          </cell>
        </row>
        <row r="37">
          <cell r="J37">
            <v>0</v>
          </cell>
          <cell r="K37">
            <v>272.97198425031002</v>
          </cell>
          <cell r="L37">
            <v>111.9976417435355</v>
          </cell>
          <cell r="M37">
            <v>-3.7834979593753815E-10</v>
          </cell>
          <cell r="N37">
            <v>0</v>
          </cell>
          <cell r="O37">
            <v>588.35822862581699</v>
          </cell>
          <cell r="P37">
            <v>-973.3278546192887</v>
          </cell>
          <cell r="Q37">
            <v>45110.233438768075</v>
          </cell>
          <cell r="R37">
            <v>120914.57497566793</v>
          </cell>
          <cell r="S37">
            <v>118061.43779033766</v>
          </cell>
          <cell r="T37">
            <v>111210.08810736277</v>
          </cell>
          <cell r="U37">
            <v>82854.74163509121</v>
          </cell>
          <cell r="V37">
            <v>78989.866960440457</v>
          </cell>
          <cell r="W37">
            <v>80725.507214511003</v>
          </cell>
          <cell r="X37">
            <v>98221.021772606982</v>
          </cell>
          <cell r="Y37">
            <v>102843.03286240551</v>
          </cell>
          <cell r="Z37">
            <v>59600.778794764992</v>
          </cell>
          <cell r="AA37">
            <v>41330.80684747269</v>
          </cell>
          <cell r="AB37">
            <v>47691.851452398623</v>
          </cell>
          <cell r="AC37">
            <v>65496.439214244645</v>
          </cell>
          <cell r="AD37">
            <v>108673.75182917716</v>
          </cell>
          <cell r="AE37">
            <v>83981.756842914721</v>
          </cell>
          <cell r="AF37">
            <v>29784.895070248676</v>
          </cell>
          <cell r="AG37">
            <v>31226.280420199517</v>
          </cell>
          <cell r="AH37">
            <v>43944.69645274643</v>
          </cell>
          <cell r="AI37">
            <v>65122.439629077548</v>
          </cell>
          <cell r="AJ37">
            <v>-5284.0042806786223</v>
          </cell>
          <cell r="AK37">
            <v>11294.014679598564</v>
          </cell>
          <cell r="AL37">
            <v>78731.036034017699</v>
          </cell>
          <cell r="AM37">
            <v>-26239.867628630513</v>
          </cell>
          <cell r="AN37">
            <v>25253.230090645084</v>
          </cell>
          <cell r="AO37">
            <v>69820.503953082894</v>
          </cell>
          <cell r="AP37">
            <v>87125.154365093156</v>
          </cell>
          <cell r="AQ37">
            <v>82946.495937114349</v>
          </cell>
          <cell r="AR37">
            <v>-13581.433554384086</v>
          </cell>
          <cell r="AS37">
            <v>12160.810076280875</v>
          </cell>
          <cell r="AT37">
            <v>4055.8167937211692</v>
          </cell>
          <cell r="AU37">
            <v>-31913.901846584602</v>
          </cell>
          <cell r="AV37">
            <v>38438.257814413722</v>
          </cell>
          <cell r="AW37">
            <v>-36360.507695044449</v>
          </cell>
          <cell r="AX37">
            <v>-19633.47364154915</v>
          </cell>
          <cell r="AY37">
            <v>53389.838192504074</v>
          </cell>
          <cell r="AZ37">
            <v>74422.408009930077</v>
          </cell>
          <cell r="BA37">
            <v>-192679.58893646364</v>
          </cell>
          <cell r="BB37">
            <v>-235419.19557633987</v>
          </cell>
          <cell r="BC37">
            <v>-74281.196224791842</v>
          </cell>
          <cell r="BD37">
            <v>-111467.21330091529</v>
          </cell>
          <cell r="BE37">
            <v>-541679.91087131482</v>
          </cell>
          <cell r="BF37">
            <v>28664.319244946208</v>
          </cell>
          <cell r="BG37">
            <v>13307.852570568182</v>
          </cell>
          <cell r="BH37">
            <v>10912.237418776785</v>
          </cell>
          <cell r="BI37">
            <v>-320715.36560861144</v>
          </cell>
          <cell r="BJ37">
            <v>-121791.50234233565</v>
          </cell>
          <cell r="BK37">
            <v>-140468.41043245984</v>
          </cell>
          <cell r="BL37">
            <v>-159695.16352934402</v>
          </cell>
          <cell r="BM37">
            <v>-139364.75745941367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</row>
        <row r="38">
          <cell r="J38">
            <v>0</v>
          </cell>
          <cell r="K38">
            <v>0</v>
          </cell>
          <cell r="L38">
            <v>272.97198425031002</v>
          </cell>
          <cell r="M38">
            <v>384.96962599384551</v>
          </cell>
          <cell r="N38">
            <v>384.96962599346716</v>
          </cell>
          <cell r="O38">
            <v>384.96962599346716</v>
          </cell>
          <cell r="P38">
            <v>973.32785461928415</v>
          </cell>
          <cell r="Q38">
            <v>-4.5474735088646412E-12</v>
          </cell>
          <cell r="R38">
            <v>45110.233438768068</v>
          </cell>
          <cell r="S38">
            <v>166024.808414436</v>
          </cell>
          <cell r="T38">
            <v>284086.24620477366</v>
          </cell>
          <cell r="U38">
            <v>395296.3343121364</v>
          </cell>
          <cell r="V38">
            <v>478151.0759472276</v>
          </cell>
          <cell r="W38">
            <v>557140.94290766807</v>
          </cell>
          <cell r="X38">
            <v>637866.45012217911</v>
          </cell>
          <cell r="Y38">
            <v>736087.47189478611</v>
          </cell>
          <cell r="Z38">
            <v>838930.50475719164</v>
          </cell>
          <cell r="AA38">
            <v>898531.28355195664</v>
          </cell>
          <cell r="AB38">
            <v>939862.09039942932</v>
          </cell>
          <cell r="AC38">
            <v>987553.9418518279</v>
          </cell>
          <cell r="AD38">
            <v>1053050.3810660725</v>
          </cell>
          <cell r="AE38">
            <v>1161724.1328952496</v>
          </cell>
          <cell r="AF38">
            <v>1245705.8897381644</v>
          </cell>
          <cell r="AG38">
            <v>1275490.7848084131</v>
          </cell>
          <cell r="AH38">
            <v>1306717.0652286126</v>
          </cell>
          <cell r="AI38">
            <v>1350661.761681359</v>
          </cell>
          <cell r="AJ38">
            <v>1415784.2013104365</v>
          </cell>
          <cell r="AK38">
            <v>1410500.1970297578</v>
          </cell>
          <cell r="AL38">
            <v>1421794.2117093564</v>
          </cell>
          <cell r="AM38">
            <v>1500525.2477433742</v>
          </cell>
          <cell r="AN38">
            <v>1474285.3801147437</v>
          </cell>
          <cell r="AO38">
            <v>1499538.6102053889</v>
          </cell>
          <cell r="AP38">
            <v>1569359.1141584718</v>
          </cell>
          <cell r="AQ38">
            <v>1656484.268523565</v>
          </cell>
          <cell r="AR38">
            <v>1739430.7644606794</v>
          </cell>
          <cell r="AS38">
            <v>1725849.3309062952</v>
          </cell>
          <cell r="AT38">
            <v>1738010.1409825762</v>
          </cell>
          <cell r="AU38">
            <v>1742065.9577762973</v>
          </cell>
          <cell r="AV38">
            <v>1710152.0559297127</v>
          </cell>
          <cell r="AW38">
            <v>1748590.3137441264</v>
          </cell>
          <cell r="AX38">
            <v>1712229.806049082</v>
          </cell>
          <cell r="AY38">
            <v>1692596.3324075327</v>
          </cell>
          <cell r="AZ38">
            <v>1745986.1706000369</v>
          </cell>
          <cell r="BA38">
            <v>1820408.5786099669</v>
          </cell>
          <cell r="BB38">
            <v>1627728.9896735032</v>
          </cell>
          <cell r="BC38">
            <v>1392309.7940971632</v>
          </cell>
          <cell r="BD38">
            <v>1318028.5978723713</v>
          </cell>
          <cell r="BE38">
            <v>1206561.3845714561</v>
          </cell>
          <cell r="BF38">
            <v>664881.4737001413</v>
          </cell>
          <cell r="BG38">
            <v>693545.79294508754</v>
          </cell>
          <cell r="BH38">
            <v>706853.64551565575</v>
          </cell>
          <cell r="BI38">
            <v>717765.88293443248</v>
          </cell>
          <cell r="BJ38">
            <v>397050.51732582104</v>
          </cell>
          <cell r="BK38">
            <v>275259.01498348539</v>
          </cell>
          <cell r="BL38">
            <v>134790.60455102555</v>
          </cell>
          <cell r="BM38">
            <v>-24904.55897831847</v>
          </cell>
          <cell r="BN38">
            <v>-164269.31643773214</v>
          </cell>
          <cell r="BO38">
            <v>-164269.31643773214</v>
          </cell>
          <cell r="BP38">
            <v>-164269.31643773214</v>
          </cell>
          <cell r="BQ38">
            <v>-164269.31643773214</v>
          </cell>
          <cell r="BR38">
            <v>-164269.31643773214</v>
          </cell>
          <cell r="BS38">
            <v>-164269.31643773214</v>
          </cell>
          <cell r="BT38">
            <v>-164269.31643773214</v>
          </cell>
          <cell r="BU38">
            <v>-164269.31643773214</v>
          </cell>
          <cell r="BV38">
            <v>-164269.31643773214</v>
          </cell>
          <cell r="BW38">
            <v>-164269.31643773214</v>
          </cell>
          <cell r="BX38">
            <v>-164269.31643773214</v>
          </cell>
          <cell r="BY38">
            <v>-164269.31643773214</v>
          </cell>
          <cell r="BZ38">
            <v>-164269.31643773214</v>
          </cell>
          <cell r="CA38">
            <v>-164269.31643773214</v>
          </cell>
          <cell r="CB38">
            <v>-164269.31643773214</v>
          </cell>
          <cell r="CC38">
            <v>-164269.31643773214</v>
          </cell>
          <cell r="CD38">
            <v>-164269.31643773214</v>
          </cell>
          <cell r="CE38">
            <v>-164269.31643773214</v>
          </cell>
          <cell r="CF38">
            <v>-164269.31643773214</v>
          </cell>
          <cell r="CG38">
            <v>-164269.31643773214</v>
          </cell>
          <cell r="CH38">
            <v>-164269.31643773214</v>
          </cell>
          <cell r="CI38">
            <v>-164269.31643773214</v>
          </cell>
          <cell r="CJ38">
            <v>-164269.31643773214</v>
          </cell>
          <cell r="CK38">
            <v>-164269.31643773214</v>
          </cell>
          <cell r="CL38">
            <v>-164269.31643773214</v>
          </cell>
          <cell r="CM38">
            <v>-164269.31643773214</v>
          </cell>
        </row>
        <row r="39">
          <cell r="J39" t="str">
            <v xml:space="preserve"> </v>
          </cell>
          <cell r="K39" t="str">
            <v xml:space="preserve"> </v>
          </cell>
          <cell r="L39" t="str">
            <v xml:space="preserve"> </v>
          </cell>
          <cell r="M39" t="str">
            <v xml:space="preserve"> </v>
          </cell>
          <cell r="N39" t="str">
            <v xml:space="preserve"> </v>
          </cell>
          <cell r="O39" t="str">
            <v xml:space="preserve"> </v>
          </cell>
          <cell r="P39" t="str">
            <v xml:space="preserve"> </v>
          </cell>
          <cell r="Q39" t="str">
            <v xml:space="preserve"> </v>
          </cell>
          <cell r="R39" t="str">
            <v xml:space="preserve"> </v>
          </cell>
          <cell r="S39" t="str">
            <v xml:space="preserve"> </v>
          </cell>
          <cell r="T39" t="str">
            <v xml:space="preserve"> </v>
          </cell>
          <cell r="U39" t="str">
            <v xml:space="preserve"> </v>
          </cell>
          <cell r="V39" t="str">
            <v xml:space="preserve"> </v>
          </cell>
          <cell r="W39" t="str">
            <v xml:space="preserve"> </v>
          </cell>
          <cell r="X39" t="str">
            <v xml:space="preserve"> </v>
          </cell>
          <cell r="Y39" t="str">
            <v xml:space="preserve"> </v>
          </cell>
          <cell r="Z39" t="str">
            <v xml:space="preserve"> </v>
          </cell>
          <cell r="AA39" t="str">
            <v xml:space="preserve"> </v>
          </cell>
          <cell r="AB39" t="str">
            <v xml:space="preserve"> </v>
          </cell>
          <cell r="AC39" t="str">
            <v xml:space="preserve"> </v>
          </cell>
          <cell r="AD39" t="str">
            <v xml:space="preserve"> </v>
          </cell>
          <cell r="AE39" t="str">
            <v xml:space="preserve"> </v>
          </cell>
          <cell r="AF39" t="str">
            <v xml:space="preserve"> </v>
          </cell>
          <cell r="AG39" t="str">
            <v xml:space="preserve"> </v>
          </cell>
          <cell r="AH39" t="str">
            <v xml:space="preserve"> </v>
          </cell>
          <cell r="AI39" t="str">
            <v xml:space="preserve"> </v>
          </cell>
          <cell r="AJ39" t="str">
            <v xml:space="preserve"> </v>
          </cell>
          <cell r="AK39" t="str">
            <v xml:space="preserve"> </v>
          </cell>
          <cell r="AL39" t="str">
            <v xml:space="preserve"> </v>
          </cell>
          <cell r="AM39" t="str">
            <v xml:space="preserve"> </v>
          </cell>
          <cell r="AN39" t="str">
            <v xml:space="preserve"> </v>
          </cell>
          <cell r="AO39" t="str">
            <v xml:space="preserve"> </v>
          </cell>
          <cell r="AP39" t="str">
            <v xml:space="preserve"> </v>
          </cell>
          <cell r="AQ39" t="str">
            <v xml:space="preserve"> </v>
          </cell>
          <cell r="AR39" t="str">
            <v xml:space="preserve"> </v>
          </cell>
          <cell r="AS39" t="str">
            <v xml:space="preserve"> </v>
          </cell>
          <cell r="AT39" t="str">
            <v xml:space="preserve"> </v>
          </cell>
          <cell r="AU39" t="str">
            <v xml:space="preserve"> </v>
          </cell>
          <cell r="AV39" t="str">
            <v xml:space="preserve"> </v>
          </cell>
          <cell r="AW39" t="str">
            <v xml:space="preserve"> </v>
          </cell>
          <cell r="AX39" t="str">
            <v xml:space="preserve"> </v>
          </cell>
          <cell r="AY39" t="str">
            <v xml:space="preserve"> </v>
          </cell>
          <cell r="AZ39" t="str">
            <v xml:space="preserve"> </v>
          </cell>
          <cell r="BA39" t="str">
            <v xml:space="preserve"> </v>
          </cell>
          <cell r="BB39" t="str">
            <v xml:space="preserve"> </v>
          </cell>
          <cell r="BC39" t="str">
            <v xml:space="preserve"> </v>
          </cell>
          <cell r="BD39" t="str">
            <v xml:space="preserve"> </v>
          </cell>
          <cell r="BE39" t="str">
            <v xml:space="preserve"> </v>
          </cell>
          <cell r="BF39" t="str">
            <v xml:space="preserve"> </v>
          </cell>
          <cell r="BG39" t="str">
            <v xml:space="preserve"> </v>
          </cell>
          <cell r="BH39" t="str">
            <v xml:space="preserve"> </v>
          </cell>
          <cell r="BI39" t="str">
            <v xml:space="preserve"> </v>
          </cell>
          <cell r="BJ39" t="str">
            <v xml:space="preserve"> </v>
          </cell>
          <cell r="BK39" t="str">
            <v xml:space="preserve"> </v>
          </cell>
          <cell r="BL39" t="str">
            <v xml:space="preserve"> </v>
          </cell>
          <cell r="BM39" t="str">
            <v xml:space="preserve"> </v>
          </cell>
          <cell r="BN39" t="str">
            <v xml:space="preserve"> </v>
          </cell>
          <cell r="BO39" t="str">
            <v xml:space="preserve"> </v>
          </cell>
          <cell r="BP39" t="str">
            <v xml:space="preserve"> </v>
          </cell>
          <cell r="BQ39" t="str">
            <v xml:space="preserve"> </v>
          </cell>
          <cell r="BR39" t="str">
            <v xml:space="preserve"> </v>
          </cell>
          <cell r="BS39" t="str">
            <v xml:space="preserve"> </v>
          </cell>
          <cell r="BT39" t="str">
            <v xml:space="preserve"> </v>
          </cell>
          <cell r="BU39" t="str">
            <v xml:space="preserve"> </v>
          </cell>
          <cell r="BV39" t="str">
            <v xml:space="preserve"> </v>
          </cell>
          <cell r="BW39" t="str">
            <v xml:space="preserve"> </v>
          </cell>
          <cell r="BX39" t="str">
            <v xml:space="preserve"> </v>
          </cell>
          <cell r="BY39" t="str">
            <v xml:space="preserve"> </v>
          </cell>
          <cell r="BZ39" t="str">
            <v xml:space="preserve"> </v>
          </cell>
          <cell r="CA39" t="str">
            <v xml:space="preserve"> </v>
          </cell>
          <cell r="CB39" t="str">
            <v xml:space="preserve"> </v>
          </cell>
          <cell r="CC39" t="str">
            <v xml:space="preserve"> </v>
          </cell>
          <cell r="CD39" t="str">
            <v xml:space="preserve"> </v>
          </cell>
          <cell r="CE39" t="str">
            <v xml:space="preserve"> </v>
          </cell>
          <cell r="CF39" t="str">
            <v xml:space="preserve"> </v>
          </cell>
          <cell r="CG39" t="str">
            <v xml:space="preserve"> </v>
          </cell>
          <cell r="CH39" t="str">
            <v xml:space="preserve"> </v>
          </cell>
          <cell r="CI39" t="str">
            <v xml:space="preserve"> </v>
          </cell>
          <cell r="CJ39" t="str">
            <v xml:space="preserve"> </v>
          </cell>
          <cell r="CK39" t="str">
            <v xml:space="preserve"> </v>
          </cell>
          <cell r="CL39" t="str">
            <v xml:space="preserve"> </v>
          </cell>
          <cell r="CM39" t="str">
            <v xml:space="preserve"> </v>
          </cell>
        </row>
        <row r="40">
          <cell r="J40">
            <v>0</v>
          </cell>
          <cell r="K40">
            <v>272.97198425031002</v>
          </cell>
          <cell r="L40">
            <v>384.96962599384551</v>
          </cell>
          <cell r="M40">
            <v>384.96962599346716</v>
          </cell>
          <cell r="N40">
            <v>384.96962599346716</v>
          </cell>
          <cell r="O40">
            <v>973.32785461928415</v>
          </cell>
          <cell r="P40">
            <v>-4.5474735088646412E-12</v>
          </cell>
          <cell r="Q40">
            <v>45110.233438768068</v>
          </cell>
          <cell r="R40">
            <v>166024.808414436</v>
          </cell>
          <cell r="S40">
            <v>284086.24620477366</v>
          </cell>
          <cell r="T40">
            <v>395296.3343121364</v>
          </cell>
          <cell r="U40">
            <v>478151.0759472276</v>
          </cell>
          <cell r="V40">
            <v>557140.94290766807</v>
          </cell>
          <cell r="W40">
            <v>637866.45012217911</v>
          </cell>
          <cell r="X40">
            <v>736087.47189478611</v>
          </cell>
          <cell r="Y40">
            <v>838930.50475719164</v>
          </cell>
          <cell r="Z40">
            <v>898531.28355195664</v>
          </cell>
          <cell r="AA40">
            <v>939862.09039942932</v>
          </cell>
          <cell r="AB40">
            <v>987553.9418518279</v>
          </cell>
          <cell r="AC40">
            <v>1053050.3810660725</v>
          </cell>
          <cell r="AD40">
            <v>1161724.1328952496</v>
          </cell>
          <cell r="AE40">
            <v>1245705.8897381644</v>
          </cell>
          <cell r="AF40">
            <v>1275490.7848084131</v>
          </cell>
          <cell r="AG40">
            <v>1306717.0652286126</v>
          </cell>
          <cell r="AH40">
            <v>1350661.761681359</v>
          </cell>
          <cell r="AI40">
            <v>1415784.2013104365</v>
          </cell>
          <cell r="AJ40">
            <v>1410500.1970297578</v>
          </cell>
          <cell r="AK40">
            <v>1421794.2117093564</v>
          </cell>
          <cell r="AL40">
            <v>1500525.2477433742</v>
          </cell>
          <cell r="AM40">
            <v>1474285.3801147437</v>
          </cell>
          <cell r="AN40">
            <v>1499538.6102053889</v>
          </cell>
          <cell r="AO40">
            <v>1569359.1141584718</v>
          </cell>
          <cell r="AP40">
            <v>1656484.268523565</v>
          </cell>
          <cell r="AQ40">
            <v>1739430.7644606794</v>
          </cell>
          <cell r="AR40">
            <v>1725849.3309062952</v>
          </cell>
          <cell r="AS40">
            <v>1738010.1409825762</v>
          </cell>
          <cell r="AT40">
            <v>1742065.9577762973</v>
          </cell>
          <cell r="AU40">
            <v>1710152.0559297127</v>
          </cell>
          <cell r="AV40">
            <v>1748590.3137441264</v>
          </cell>
          <cell r="AW40">
            <v>1712229.806049082</v>
          </cell>
          <cell r="AX40">
            <v>1692596.3324075327</v>
          </cell>
          <cell r="AY40">
            <v>1745986.1706000369</v>
          </cell>
          <cell r="AZ40">
            <v>1820408.5786099669</v>
          </cell>
          <cell r="BA40">
            <v>1627728.9896735032</v>
          </cell>
          <cell r="BB40">
            <v>1392309.7940971632</v>
          </cell>
          <cell r="BC40">
            <v>1318028.5978723713</v>
          </cell>
          <cell r="BD40">
            <v>1206561.3845714561</v>
          </cell>
          <cell r="BE40">
            <v>664881.4737001413</v>
          </cell>
          <cell r="BF40">
            <v>693545.79294508754</v>
          </cell>
          <cell r="BG40">
            <v>706853.64551565575</v>
          </cell>
          <cell r="BH40">
            <v>717765.88293443248</v>
          </cell>
          <cell r="BI40">
            <v>397050.51732582104</v>
          </cell>
          <cell r="BJ40">
            <v>275259.01498348539</v>
          </cell>
          <cell r="BK40">
            <v>134790.60455102555</v>
          </cell>
          <cell r="BL40">
            <v>-24904.55897831847</v>
          </cell>
          <cell r="BM40">
            <v>-164269.31643773214</v>
          </cell>
          <cell r="BN40">
            <v>-164269.31643773214</v>
          </cell>
          <cell r="BO40">
            <v>-164269.31643773214</v>
          </cell>
          <cell r="BP40">
            <v>-164269.31643773214</v>
          </cell>
          <cell r="BQ40">
            <v>-164269.31643773214</v>
          </cell>
          <cell r="BR40">
            <v>-164269.31643773214</v>
          </cell>
          <cell r="BS40">
            <v>-164269.31643773214</v>
          </cell>
          <cell r="BT40">
            <v>-164269.31643773214</v>
          </cell>
          <cell r="BU40">
            <v>-164269.31643773214</v>
          </cell>
          <cell r="BV40">
            <v>-164269.31643773214</v>
          </cell>
          <cell r="BW40">
            <v>-164269.31643773214</v>
          </cell>
          <cell r="BX40">
            <v>-164269.31643773214</v>
          </cell>
          <cell r="BY40">
            <v>-164269.31643773214</v>
          </cell>
          <cell r="BZ40">
            <v>-164269.31643773214</v>
          </cell>
          <cell r="CA40">
            <v>-164269.31643773214</v>
          </cell>
          <cell r="CB40">
            <v>-164269.31643773214</v>
          </cell>
          <cell r="CC40">
            <v>-164269.31643773214</v>
          </cell>
          <cell r="CD40">
            <v>-164269.31643773214</v>
          </cell>
          <cell r="CE40">
            <v>-164269.31643773214</v>
          </cell>
          <cell r="CF40">
            <v>-164269.31643773214</v>
          </cell>
          <cell r="CG40">
            <v>-164269.31643773214</v>
          </cell>
          <cell r="CH40">
            <v>-164269.31643773214</v>
          </cell>
          <cell r="CI40">
            <v>-164269.31643773214</v>
          </cell>
          <cell r="CJ40">
            <v>-164269.31643773214</v>
          </cell>
          <cell r="CK40">
            <v>-164269.31643773214</v>
          </cell>
          <cell r="CL40">
            <v>-164269.31643773214</v>
          </cell>
          <cell r="CM40">
            <v>-164269.31643773214</v>
          </cell>
        </row>
        <row r="41">
          <cell r="J41" t="str">
            <v xml:space="preserve"> </v>
          </cell>
          <cell r="K41" t="str">
            <v xml:space="preserve"> </v>
          </cell>
          <cell r="L41" t="str">
            <v xml:space="preserve"> </v>
          </cell>
          <cell r="M41" t="str">
            <v xml:space="preserve"> </v>
          </cell>
          <cell r="N41" t="str">
            <v xml:space="preserve"> </v>
          </cell>
          <cell r="O41" t="str">
            <v xml:space="preserve"> </v>
          </cell>
          <cell r="P41" t="str">
            <v xml:space="preserve"> </v>
          </cell>
          <cell r="Q41" t="str">
            <v xml:space="preserve"> </v>
          </cell>
          <cell r="R41" t="str">
            <v xml:space="preserve"> </v>
          </cell>
          <cell r="S41" t="str">
            <v xml:space="preserve"> </v>
          </cell>
          <cell r="T41" t="str">
            <v xml:space="preserve"> </v>
          </cell>
          <cell r="U41" t="str">
            <v xml:space="preserve"> </v>
          </cell>
          <cell r="V41" t="str">
            <v xml:space="preserve"> </v>
          </cell>
          <cell r="W41" t="str">
            <v xml:space="preserve"> </v>
          </cell>
          <cell r="X41" t="str">
            <v xml:space="preserve"> </v>
          </cell>
          <cell r="Y41" t="str">
            <v xml:space="preserve"> </v>
          </cell>
          <cell r="Z41" t="str">
            <v xml:space="preserve"> </v>
          </cell>
          <cell r="AA41" t="str">
            <v xml:space="preserve"> </v>
          </cell>
          <cell r="AB41" t="str">
            <v xml:space="preserve"> </v>
          </cell>
          <cell r="AC41" t="str">
            <v xml:space="preserve"> </v>
          </cell>
          <cell r="AD41" t="str">
            <v xml:space="preserve"> </v>
          </cell>
          <cell r="AE41" t="str">
            <v xml:space="preserve"> </v>
          </cell>
          <cell r="AF41" t="str">
            <v xml:space="preserve"> </v>
          </cell>
          <cell r="AG41" t="str">
            <v xml:space="preserve"> </v>
          </cell>
          <cell r="AH41" t="str">
            <v xml:space="preserve"> </v>
          </cell>
          <cell r="AI41" t="str">
            <v xml:space="preserve"> </v>
          </cell>
          <cell r="AJ41" t="str">
            <v xml:space="preserve"> </v>
          </cell>
          <cell r="AK41" t="str">
            <v xml:space="preserve"> </v>
          </cell>
          <cell r="AL41" t="str">
            <v xml:space="preserve"> </v>
          </cell>
          <cell r="AM41" t="str">
            <v xml:space="preserve"> </v>
          </cell>
          <cell r="AN41" t="str">
            <v xml:space="preserve"> </v>
          </cell>
          <cell r="AO41" t="str">
            <v xml:space="preserve"> </v>
          </cell>
          <cell r="AP41" t="str">
            <v xml:space="preserve"> </v>
          </cell>
          <cell r="AQ41" t="str">
            <v xml:space="preserve"> </v>
          </cell>
          <cell r="AR41" t="str">
            <v xml:space="preserve"> </v>
          </cell>
          <cell r="AS41" t="str">
            <v xml:space="preserve"> </v>
          </cell>
          <cell r="AT41" t="str">
            <v xml:space="preserve"> </v>
          </cell>
          <cell r="AU41" t="str">
            <v xml:space="preserve"> </v>
          </cell>
          <cell r="AV41" t="str">
            <v xml:space="preserve"> </v>
          </cell>
          <cell r="AW41" t="str">
            <v xml:space="preserve"> </v>
          </cell>
          <cell r="AX41" t="str">
            <v xml:space="preserve"> </v>
          </cell>
          <cell r="AY41" t="str">
            <v xml:space="preserve"> </v>
          </cell>
          <cell r="AZ41" t="str">
            <v xml:space="preserve"> </v>
          </cell>
          <cell r="BA41" t="str">
            <v xml:space="preserve"> </v>
          </cell>
          <cell r="BB41" t="str">
            <v xml:space="preserve"> </v>
          </cell>
          <cell r="BC41" t="str">
            <v xml:space="preserve"> </v>
          </cell>
          <cell r="BD41" t="str">
            <v xml:space="preserve"> </v>
          </cell>
          <cell r="BE41" t="str">
            <v xml:space="preserve"> </v>
          </cell>
          <cell r="BF41" t="str">
            <v xml:space="preserve"> </v>
          </cell>
          <cell r="BG41" t="str">
            <v xml:space="preserve"> </v>
          </cell>
          <cell r="BH41" t="str">
            <v xml:space="preserve"> </v>
          </cell>
          <cell r="BI41" t="str">
            <v xml:space="preserve"> </v>
          </cell>
          <cell r="BJ41" t="str">
            <v xml:space="preserve"> </v>
          </cell>
          <cell r="BK41" t="str">
            <v xml:space="preserve"> </v>
          </cell>
          <cell r="BL41" t="str">
            <v xml:space="preserve"> </v>
          </cell>
          <cell r="BM41" t="str">
            <v xml:space="preserve"> </v>
          </cell>
          <cell r="BN41" t="str">
            <v xml:space="preserve"> </v>
          </cell>
          <cell r="BO41" t="str">
            <v xml:space="preserve"> </v>
          </cell>
          <cell r="BP41" t="str">
            <v xml:space="preserve"> </v>
          </cell>
          <cell r="BQ41" t="str">
            <v xml:space="preserve"> </v>
          </cell>
          <cell r="BR41" t="str">
            <v xml:space="preserve"> </v>
          </cell>
          <cell r="BS41" t="str">
            <v xml:space="preserve"> </v>
          </cell>
          <cell r="BT41" t="str">
            <v xml:space="preserve"> </v>
          </cell>
          <cell r="BU41" t="str">
            <v xml:space="preserve"> </v>
          </cell>
          <cell r="BV41" t="str">
            <v xml:space="preserve"> </v>
          </cell>
          <cell r="BW41" t="str">
            <v xml:space="preserve"> </v>
          </cell>
          <cell r="BX41" t="str">
            <v xml:space="preserve"> </v>
          </cell>
          <cell r="BY41" t="str">
            <v xml:space="preserve"> </v>
          </cell>
          <cell r="BZ41" t="str">
            <v xml:space="preserve"> </v>
          </cell>
          <cell r="CA41" t="str">
            <v xml:space="preserve"> </v>
          </cell>
          <cell r="CB41" t="str">
            <v xml:space="preserve"> </v>
          </cell>
          <cell r="CC41" t="str">
            <v xml:space="preserve"> </v>
          </cell>
          <cell r="CD41" t="str">
            <v xml:space="preserve"> </v>
          </cell>
          <cell r="CE41" t="str">
            <v xml:space="preserve"> </v>
          </cell>
          <cell r="CF41" t="str">
            <v xml:space="preserve"> </v>
          </cell>
          <cell r="CG41" t="str">
            <v xml:space="preserve"> </v>
          </cell>
          <cell r="CH41" t="str">
            <v xml:space="preserve"> </v>
          </cell>
          <cell r="CI41" t="str">
            <v xml:space="preserve"> </v>
          </cell>
          <cell r="CJ41" t="str">
            <v xml:space="preserve"> </v>
          </cell>
          <cell r="CK41" t="str">
            <v xml:space="preserve"> </v>
          </cell>
          <cell r="CL41" t="str">
            <v xml:space="preserve"> </v>
          </cell>
          <cell r="CM41" t="str">
            <v xml:space="preserve"> </v>
          </cell>
        </row>
        <row r="42"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 t="str">
            <v xml:space="preserve"> </v>
          </cell>
          <cell r="P42" t="str">
            <v xml:space="preserve"> </v>
          </cell>
          <cell r="Q42" t="str">
            <v xml:space="preserve"> </v>
          </cell>
          <cell r="R42" t="str">
            <v xml:space="preserve"> </v>
          </cell>
          <cell r="S42" t="str">
            <v xml:space="preserve"> </v>
          </cell>
          <cell r="T42" t="str">
            <v xml:space="preserve"> </v>
          </cell>
          <cell r="U42" t="str">
            <v xml:space="preserve"> </v>
          </cell>
          <cell r="V42" t="str">
            <v xml:space="preserve"> </v>
          </cell>
          <cell r="W42" t="str">
            <v xml:space="preserve"> </v>
          </cell>
          <cell r="X42" t="str">
            <v xml:space="preserve"> </v>
          </cell>
          <cell r="Y42" t="str">
            <v xml:space="preserve"> </v>
          </cell>
          <cell r="Z42" t="str">
            <v xml:space="preserve"> </v>
          </cell>
          <cell r="AA42" t="str">
            <v xml:space="preserve"> </v>
          </cell>
          <cell r="AB42" t="str">
            <v xml:space="preserve"> </v>
          </cell>
          <cell r="AC42" t="str">
            <v xml:space="preserve"> </v>
          </cell>
          <cell r="AD42" t="str">
            <v xml:space="preserve"> </v>
          </cell>
          <cell r="AE42" t="str">
            <v xml:space="preserve"> </v>
          </cell>
          <cell r="AF42" t="str">
            <v xml:space="preserve"> </v>
          </cell>
          <cell r="AG42" t="str">
            <v xml:space="preserve"> </v>
          </cell>
          <cell r="AH42" t="str">
            <v xml:space="preserve"> </v>
          </cell>
          <cell r="AI42" t="str">
            <v xml:space="preserve"> </v>
          </cell>
          <cell r="AJ42" t="str">
            <v xml:space="preserve"> </v>
          </cell>
          <cell r="AK42" t="str">
            <v xml:space="preserve"> </v>
          </cell>
          <cell r="AL42" t="str">
            <v xml:space="preserve"> </v>
          </cell>
          <cell r="AM42" t="str">
            <v xml:space="preserve"> </v>
          </cell>
          <cell r="AN42" t="str">
            <v xml:space="preserve"> </v>
          </cell>
          <cell r="AO42" t="str">
            <v xml:space="preserve"> </v>
          </cell>
          <cell r="AP42" t="str">
            <v xml:space="preserve"> </v>
          </cell>
          <cell r="AQ42" t="str">
            <v xml:space="preserve"> </v>
          </cell>
          <cell r="AR42" t="str">
            <v xml:space="preserve"> </v>
          </cell>
          <cell r="AS42" t="str">
            <v xml:space="preserve"> </v>
          </cell>
          <cell r="AT42" t="str">
            <v xml:space="preserve"> </v>
          </cell>
          <cell r="AU42" t="str">
            <v xml:space="preserve"> </v>
          </cell>
          <cell r="AV42" t="str">
            <v xml:space="preserve"> </v>
          </cell>
          <cell r="AW42" t="str">
            <v xml:space="preserve"> </v>
          </cell>
          <cell r="AX42" t="str">
            <v xml:space="preserve"> </v>
          </cell>
          <cell r="AY42" t="str">
            <v xml:space="preserve"> </v>
          </cell>
          <cell r="AZ42" t="str">
            <v xml:space="preserve"> </v>
          </cell>
          <cell r="BA42" t="str">
            <v xml:space="preserve"> </v>
          </cell>
          <cell r="BB42" t="str">
            <v xml:space="preserve"> </v>
          </cell>
          <cell r="BC42" t="str">
            <v xml:space="preserve"> </v>
          </cell>
          <cell r="BD42" t="str">
            <v xml:space="preserve"> </v>
          </cell>
          <cell r="BE42" t="str">
            <v xml:space="preserve"> </v>
          </cell>
          <cell r="BF42" t="str">
            <v xml:space="preserve"> </v>
          </cell>
          <cell r="BG42" t="str">
            <v xml:space="preserve"> </v>
          </cell>
          <cell r="BH42" t="str">
            <v xml:space="preserve"> </v>
          </cell>
          <cell r="BI42" t="str">
            <v xml:space="preserve"> </v>
          </cell>
          <cell r="BJ42" t="str">
            <v xml:space="preserve"> </v>
          </cell>
          <cell r="BK42" t="str">
            <v xml:space="preserve"> </v>
          </cell>
          <cell r="BL42" t="str">
            <v xml:space="preserve"> </v>
          </cell>
          <cell r="BM42" t="str">
            <v xml:space="preserve"> </v>
          </cell>
          <cell r="BN42" t="str">
            <v xml:space="preserve"> </v>
          </cell>
          <cell r="BO42" t="str">
            <v xml:space="preserve"> </v>
          </cell>
          <cell r="BP42" t="str">
            <v xml:space="preserve"> </v>
          </cell>
          <cell r="BQ42" t="str">
            <v xml:space="preserve"> </v>
          </cell>
          <cell r="BR42" t="str">
            <v xml:space="preserve"> </v>
          </cell>
          <cell r="BS42" t="str">
            <v xml:space="preserve"> </v>
          </cell>
          <cell r="BT42" t="str">
            <v xml:space="preserve"> </v>
          </cell>
          <cell r="BU42" t="str">
            <v xml:space="preserve"> </v>
          </cell>
          <cell r="BV42" t="str">
            <v xml:space="preserve"> </v>
          </cell>
          <cell r="BW42" t="str">
            <v xml:space="preserve"> </v>
          </cell>
          <cell r="BX42" t="str">
            <v xml:space="preserve"> </v>
          </cell>
          <cell r="BY42" t="str">
            <v xml:space="preserve"> </v>
          </cell>
          <cell r="BZ42" t="str">
            <v xml:space="preserve"> </v>
          </cell>
          <cell r="CA42" t="str">
            <v xml:space="preserve"> </v>
          </cell>
          <cell r="CB42" t="str">
            <v xml:space="preserve"> </v>
          </cell>
          <cell r="CC42" t="str">
            <v xml:space="preserve"> </v>
          </cell>
          <cell r="CD42" t="str">
            <v xml:space="preserve"> </v>
          </cell>
          <cell r="CE42" t="str">
            <v xml:space="preserve"> </v>
          </cell>
          <cell r="CF42" t="str">
            <v xml:space="preserve"> </v>
          </cell>
          <cell r="CG42" t="str">
            <v xml:space="preserve"> </v>
          </cell>
          <cell r="CH42" t="str">
            <v xml:space="preserve"> </v>
          </cell>
          <cell r="CI42" t="str">
            <v xml:space="preserve"> </v>
          </cell>
          <cell r="CJ42" t="str">
            <v xml:space="preserve"> </v>
          </cell>
          <cell r="CK42" t="str">
            <v xml:space="preserve"> </v>
          </cell>
          <cell r="CL42" t="str">
            <v xml:space="preserve"> </v>
          </cell>
          <cell r="CM42" t="str">
            <v xml:space="preserve"> </v>
          </cell>
        </row>
        <row r="97">
          <cell r="J97">
            <v>37529</v>
          </cell>
          <cell r="K97">
            <v>37711</v>
          </cell>
          <cell r="L97">
            <v>37894</v>
          </cell>
          <cell r="M97">
            <v>38077</v>
          </cell>
          <cell r="N97">
            <v>38260</v>
          </cell>
          <cell r="O97">
            <v>38442</v>
          </cell>
          <cell r="P97">
            <v>38625</v>
          </cell>
          <cell r="Q97">
            <v>38807</v>
          </cell>
          <cell r="R97">
            <v>38990</v>
          </cell>
          <cell r="S97">
            <v>39172</v>
          </cell>
          <cell r="T97">
            <v>39355</v>
          </cell>
          <cell r="U97">
            <v>39538</v>
          </cell>
          <cell r="V97">
            <v>39721</v>
          </cell>
          <cell r="W97">
            <v>39903</v>
          </cell>
          <cell r="X97">
            <v>40086</v>
          </cell>
          <cell r="Y97">
            <v>40268</v>
          </cell>
          <cell r="Z97">
            <v>40451</v>
          </cell>
          <cell r="AA97">
            <v>40633</v>
          </cell>
          <cell r="AB97">
            <v>40816</v>
          </cell>
          <cell r="AC97">
            <v>40999</v>
          </cell>
          <cell r="AD97">
            <v>41182</v>
          </cell>
          <cell r="AE97">
            <v>41364</v>
          </cell>
          <cell r="AF97">
            <v>41547</v>
          </cell>
          <cell r="AG97">
            <v>41729</v>
          </cell>
          <cell r="AH97">
            <v>41912</v>
          </cell>
          <cell r="AI97">
            <v>42094</v>
          </cell>
          <cell r="AJ97">
            <v>42277</v>
          </cell>
          <cell r="AK97">
            <v>42460</v>
          </cell>
          <cell r="AL97">
            <v>42643</v>
          </cell>
          <cell r="AM97">
            <v>42825</v>
          </cell>
          <cell r="AN97">
            <v>43008</v>
          </cell>
          <cell r="AO97">
            <v>43190</v>
          </cell>
          <cell r="AP97">
            <v>43373</v>
          </cell>
          <cell r="AQ97">
            <v>43555</v>
          </cell>
          <cell r="AR97">
            <v>43738</v>
          </cell>
          <cell r="AS97">
            <v>43921</v>
          </cell>
          <cell r="AT97">
            <v>44104</v>
          </cell>
          <cell r="AU97">
            <v>44286</v>
          </cell>
          <cell r="AV97">
            <v>44469</v>
          </cell>
          <cell r="AW97">
            <v>44651</v>
          </cell>
          <cell r="AX97">
            <v>44834</v>
          </cell>
          <cell r="AY97">
            <v>45016</v>
          </cell>
          <cell r="AZ97">
            <v>45199</v>
          </cell>
          <cell r="BA97">
            <v>45382</v>
          </cell>
          <cell r="BB97">
            <v>45565</v>
          </cell>
          <cell r="BC97">
            <v>45747</v>
          </cell>
          <cell r="BD97">
            <v>45930</v>
          </cell>
          <cell r="BE97">
            <v>46112</v>
          </cell>
          <cell r="BF97">
            <v>46295</v>
          </cell>
          <cell r="BG97">
            <v>46477</v>
          </cell>
          <cell r="BH97">
            <v>46660</v>
          </cell>
          <cell r="BI97">
            <v>46843</v>
          </cell>
          <cell r="BJ97">
            <v>47026</v>
          </cell>
          <cell r="BK97">
            <v>47208</v>
          </cell>
          <cell r="BL97">
            <v>47391</v>
          </cell>
          <cell r="BM97">
            <v>47573</v>
          </cell>
          <cell r="BN97">
            <v>47756</v>
          </cell>
          <cell r="BO97">
            <v>47938</v>
          </cell>
          <cell r="BP97">
            <v>48121</v>
          </cell>
          <cell r="BQ97">
            <v>48304</v>
          </cell>
          <cell r="BR97">
            <v>48487</v>
          </cell>
          <cell r="BS97">
            <v>48669</v>
          </cell>
          <cell r="BT97">
            <v>48852</v>
          </cell>
          <cell r="BU97">
            <v>49034</v>
          </cell>
          <cell r="BV97">
            <v>49217</v>
          </cell>
          <cell r="BW97">
            <v>49399</v>
          </cell>
          <cell r="BX97">
            <v>49582</v>
          </cell>
          <cell r="BY97">
            <v>49765</v>
          </cell>
          <cell r="BZ97">
            <v>49948</v>
          </cell>
          <cell r="CA97">
            <v>50130</v>
          </cell>
          <cell r="CB97">
            <v>50313</v>
          </cell>
          <cell r="CC97">
            <v>50495</v>
          </cell>
          <cell r="CD97">
            <v>50678</v>
          </cell>
          <cell r="CE97">
            <v>50860</v>
          </cell>
          <cell r="CF97">
            <v>51043</v>
          </cell>
          <cell r="CG97">
            <v>51226</v>
          </cell>
          <cell r="CH97">
            <v>51409</v>
          </cell>
          <cell r="CI97">
            <v>51591</v>
          </cell>
          <cell r="CJ97">
            <v>51774</v>
          </cell>
          <cell r="CK97">
            <v>51956</v>
          </cell>
          <cell r="CL97">
            <v>52139</v>
          </cell>
          <cell r="CM97">
            <v>52321</v>
          </cell>
        </row>
        <row r="100"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1138798.703125</v>
          </cell>
          <cell r="Q100">
            <v>1366558.4437500001</v>
          </cell>
          <cell r="R100">
            <v>1395028.4113281248</v>
          </cell>
          <cell r="S100">
            <v>1400722.4048437497</v>
          </cell>
          <cell r="T100">
            <v>1429904.1216113279</v>
          </cell>
          <cell r="U100">
            <v>1435740.4649648438</v>
          </cell>
          <cell r="V100">
            <v>1465651.7246516107</v>
          </cell>
          <cell r="W100">
            <v>1471633.976588964</v>
          </cell>
          <cell r="X100">
            <v>1502293.0177679008</v>
          </cell>
          <cell r="Y100">
            <v>1508424.8260036882</v>
          </cell>
          <cell r="Z100">
            <v>1539850.3432120979</v>
          </cell>
          <cell r="AA100">
            <v>1546135.4466537798</v>
          </cell>
          <cell r="AB100">
            <v>1578346.6017924007</v>
          </cell>
          <cell r="AC100">
            <v>1584788.8328201247</v>
          </cell>
          <cell r="AD100">
            <v>1617805.2668372106</v>
          </cell>
          <cell r="AE100">
            <v>1624408.5536406278</v>
          </cell>
          <cell r="AF100">
            <v>1658250.3985081404</v>
          </cell>
          <cell r="AG100">
            <v>1665018.767481643</v>
          </cell>
          <cell r="AH100">
            <v>1699706.6584708437</v>
          </cell>
          <cell r="AI100">
            <v>1706644.2366686838</v>
          </cell>
          <cell r="AJ100">
            <v>1742199.3249326143</v>
          </cell>
          <cell r="AK100">
            <v>1749310.3425854007</v>
          </cell>
          <cell r="AL100">
            <v>1785754.3080559301</v>
          </cell>
          <cell r="AM100">
            <v>1793043.1011500359</v>
          </cell>
          <cell r="AN100">
            <v>1830398.1657573283</v>
          </cell>
          <cell r="AO100">
            <v>1837869.1786787864</v>
          </cell>
          <cell r="AP100">
            <v>1876158.1199012608</v>
          </cell>
          <cell r="AQ100">
            <v>1883815.9081457558</v>
          </cell>
          <cell r="AR100">
            <v>1923062.0728987926</v>
          </cell>
          <cell r="AS100">
            <v>1930911.3058493999</v>
          </cell>
          <cell r="AT100">
            <v>1971138.6247212626</v>
          </cell>
          <cell r="AU100">
            <v>1979184.0884956347</v>
          </cell>
          <cell r="AV100">
            <v>2020417.0903392937</v>
          </cell>
          <cell r="AW100">
            <v>2028663.6907080251</v>
          </cell>
          <cell r="AX100">
            <v>2070927.5175977754</v>
          </cell>
          <cell r="AY100">
            <v>2079380.2829757256</v>
          </cell>
          <cell r="AZ100">
            <v>2122700.7055377197</v>
          </cell>
          <cell r="BA100">
            <v>2131364.7900501187</v>
          </cell>
          <cell r="BB100">
            <v>2175768.2231761627</v>
          </cell>
          <cell r="BC100">
            <v>2184648.9098013709</v>
          </cell>
          <cell r="BD100">
            <v>2230162.4287555665</v>
          </cell>
          <cell r="BE100">
            <v>2239265.1325464053</v>
          </cell>
          <cell r="BF100">
            <v>2285916.4894744554</v>
          </cell>
          <cell r="BG100">
            <v>2295246.7608600655</v>
          </cell>
          <cell r="BH100">
            <v>2343064.4017113163</v>
          </cell>
          <cell r="BI100">
            <v>2352627.9298815667</v>
          </cell>
          <cell r="BJ100">
            <v>2401641.0117540993</v>
          </cell>
          <cell r="BK100">
            <v>2411443.6281286054</v>
          </cell>
          <cell r="BL100">
            <v>2461682.0370479519</v>
          </cell>
          <cell r="BM100">
            <v>2471729.7188318209</v>
          </cell>
          <cell r="BN100">
            <v>411954.95313863677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</row>
        <row r="101"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-480142.19140624994</v>
          </cell>
          <cell r="Q101">
            <v>-576170.62968749984</v>
          </cell>
          <cell r="R101">
            <v>-588174.18447265623</v>
          </cell>
          <cell r="S101">
            <v>-590574.89542968746</v>
          </cell>
          <cell r="T101">
            <v>-602878.53908447258</v>
          </cell>
          <cell r="U101">
            <v>-605339.2678154296</v>
          </cell>
          <cell r="V101">
            <v>-617950.50256158423</v>
          </cell>
          <cell r="W101">
            <v>-620472.74951081513</v>
          </cell>
          <cell r="X101">
            <v>-633399.26512562379</v>
          </cell>
          <cell r="Y101">
            <v>-635984.56824858557</v>
          </cell>
          <cell r="Z101">
            <v>-649234.24675376434</v>
          </cell>
          <cell r="AA101">
            <v>-651884.18245480012</v>
          </cell>
          <cell r="AB101">
            <v>-665465.10292260826</v>
          </cell>
          <cell r="AC101">
            <v>-668181.28701616998</v>
          </cell>
          <cell r="AD101">
            <v>-682101.73049567349</v>
          </cell>
          <cell r="AE101">
            <v>-684885.81919157424</v>
          </cell>
          <cell r="AF101">
            <v>-699154.27375806507</v>
          </cell>
          <cell r="AG101">
            <v>-702007.96467136336</v>
          </cell>
          <cell r="AH101">
            <v>-716633.13060201681</v>
          </cell>
          <cell r="AI101">
            <v>-719558.1637881475</v>
          </cell>
          <cell r="AJ101">
            <v>-734548.95886706701</v>
          </cell>
          <cell r="AK101">
            <v>-737547.11788285105</v>
          </cell>
          <cell r="AL101">
            <v>-752912.6828387439</v>
          </cell>
          <cell r="AM101">
            <v>-755985.79582992243</v>
          </cell>
          <cell r="AN101">
            <v>-771735.49990971235</v>
          </cell>
          <cell r="AO101">
            <v>-774885.44072567031</v>
          </cell>
          <cell r="AP101">
            <v>-791028.88740745501</v>
          </cell>
          <cell r="AQ101">
            <v>-794257.57674381207</v>
          </cell>
          <cell r="AR101">
            <v>-810804.60959264159</v>
          </cell>
          <cell r="AS101">
            <v>-814114.01616240735</v>
          </cell>
          <cell r="AT101">
            <v>-831074.72483245726</v>
          </cell>
          <cell r="AU101">
            <v>-834466.8665664671</v>
          </cell>
          <cell r="AV101">
            <v>-851851.59295326879</v>
          </cell>
          <cell r="AW101">
            <v>-855328.53823062906</v>
          </cell>
          <cell r="AX101">
            <v>-873147.8827771002</v>
          </cell>
          <cell r="AY101">
            <v>-876711.75168639456</v>
          </cell>
          <cell r="AZ101">
            <v>-894976.57984652766</v>
          </cell>
          <cell r="BA101">
            <v>-898629.54547855421</v>
          </cell>
          <cell r="BB101">
            <v>-917350.99434269068</v>
          </cell>
          <cell r="BC101">
            <v>-921095.28411551786</v>
          </cell>
          <cell r="BD101">
            <v>-940284.76920125785</v>
          </cell>
          <cell r="BE101">
            <v>-944122.66621840582</v>
          </cell>
          <cell r="BF101">
            <v>-963791.88843128923</v>
          </cell>
          <cell r="BG101">
            <v>-967725.73287386599</v>
          </cell>
          <cell r="BH101">
            <v>-987886.68564207153</v>
          </cell>
          <cell r="BI101">
            <v>-991918.8761957126</v>
          </cell>
          <cell r="BJ101">
            <v>-1012583.8527831229</v>
          </cell>
          <cell r="BK101">
            <v>-1016716.8481006051</v>
          </cell>
          <cell r="BL101">
            <v>-1037898.4491027012</v>
          </cell>
          <cell r="BM101">
            <v>-1042134.7693031203</v>
          </cell>
          <cell r="BN101">
            <v>-173689.12821718672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</row>
        <row r="102">
          <cell r="J102">
            <v>0</v>
          </cell>
          <cell r="K102">
            <v>-374437</v>
          </cell>
          <cell r="L102">
            <v>-1415442</v>
          </cell>
          <cell r="M102">
            <v>-5838351</v>
          </cell>
          <cell r="N102">
            <v>-4007588</v>
          </cell>
          <cell r="O102">
            <v>-3461068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</row>
        <row r="103"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-262.48670539062493</v>
          </cell>
          <cell r="W103">
            <v>-262.48670539062493</v>
          </cell>
          <cell r="X103">
            <v>-18152.681075286371</v>
          </cell>
          <cell r="Y103">
            <v>-18152.681075286371</v>
          </cell>
          <cell r="Z103">
            <v>-53244.800964060232</v>
          </cell>
          <cell r="AA103">
            <v>-53244.800964060232</v>
          </cell>
          <cell r="AB103">
            <v>-282.66947222230084</v>
          </cell>
          <cell r="AC103">
            <v>-282.66947222230084</v>
          </cell>
          <cell r="AD103">
            <v>-5596.1549683354879</v>
          </cell>
          <cell r="AE103">
            <v>-5596.1549683354879</v>
          </cell>
          <cell r="AF103">
            <v>0</v>
          </cell>
          <cell r="AG103">
            <v>0</v>
          </cell>
          <cell r="AH103">
            <v>-133412.97136523269</v>
          </cell>
          <cell r="AI103">
            <v>-133412.97136523269</v>
          </cell>
          <cell r="AJ103">
            <v>-281747.48423547798</v>
          </cell>
          <cell r="AK103">
            <v>-281747.48423547798</v>
          </cell>
          <cell r="AL103">
            <v>-82866.434439215591</v>
          </cell>
          <cell r="AM103">
            <v>-82866.434439215591</v>
          </cell>
          <cell r="AN103">
            <v>-25553.631552310551</v>
          </cell>
          <cell r="AO103">
            <v>-25553.631552310551</v>
          </cell>
          <cell r="AP103">
            <v>-36416.009098428469</v>
          </cell>
          <cell r="AQ103">
            <v>-36416.009098428469</v>
          </cell>
          <cell r="AR103">
            <v>-239648.19586009654</v>
          </cell>
          <cell r="AS103">
            <v>-239648.19586009654</v>
          </cell>
          <cell r="AT103">
            <v>-229653.27930467256</v>
          </cell>
          <cell r="AU103">
            <v>-229653.27930467256</v>
          </cell>
          <cell r="AV103">
            <v>0</v>
          </cell>
          <cell r="AW103">
            <v>0</v>
          </cell>
          <cell r="AX103">
            <v>-74282.879526374105</v>
          </cell>
          <cell r="AY103">
            <v>-74282.879526374105</v>
          </cell>
          <cell r="AZ103">
            <v>-378.52039770708109</v>
          </cell>
          <cell r="BA103">
            <v>-378.52039770708109</v>
          </cell>
          <cell r="BB103">
            <v>-381997.37793173321</v>
          </cell>
          <cell r="BC103">
            <v>-381997.37793173321</v>
          </cell>
          <cell r="BD103">
            <v>-477414.12897712889</v>
          </cell>
          <cell r="BE103">
            <v>-477414.12897712889</v>
          </cell>
          <cell r="BF103">
            <v>-15733.26884534473</v>
          </cell>
          <cell r="BG103">
            <v>-15733.26884534473</v>
          </cell>
          <cell r="BH103">
            <v>0</v>
          </cell>
          <cell r="BI103">
            <v>0</v>
          </cell>
          <cell r="BJ103">
            <v>-327256.35829172784</v>
          </cell>
          <cell r="BK103">
            <v>-327256.35829172784</v>
          </cell>
          <cell r="BL103">
            <v>-354708.63552763313</v>
          </cell>
          <cell r="BM103">
            <v>-354708.63552763313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</row>
        <row r="104"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262.48670539062493</v>
          </cell>
          <cell r="W104">
            <v>262.48670539062493</v>
          </cell>
          <cell r="X104">
            <v>18152.681075286371</v>
          </cell>
          <cell r="Y104">
            <v>18152.681075286371</v>
          </cell>
          <cell r="Z104">
            <v>53244.800964060232</v>
          </cell>
          <cell r="AA104">
            <v>53244.800964060232</v>
          </cell>
          <cell r="AB104">
            <v>282.66947222230084</v>
          </cell>
          <cell r="AC104">
            <v>282.66947222230084</v>
          </cell>
          <cell r="AD104">
            <v>5596.1549683354879</v>
          </cell>
          <cell r="AE104">
            <v>5596.1549683354879</v>
          </cell>
          <cell r="AF104">
            <v>0</v>
          </cell>
          <cell r="AG104">
            <v>0</v>
          </cell>
          <cell r="AH104">
            <v>133412.97136523269</v>
          </cell>
          <cell r="AI104">
            <v>133412.97136523269</v>
          </cell>
          <cell r="AJ104">
            <v>281747.48423547798</v>
          </cell>
          <cell r="AK104">
            <v>281747.48423547798</v>
          </cell>
          <cell r="AL104">
            <v>82866.434439215591</v>
          </cell>
          <cell r="AM104">
            <v>82866.434439215591</v>
          </cell>
          <cell r="AN104">
            <v>25553.631552310551</v>
          </cell>
          <cell r="AO104">
            <v>25553.631552310551</v>
          </cell>
          <cell r="AP104">
            <v>36416.009098428469</v>
          </cell>
          <cell r="AQ104">
            <v>36416.009098428469</v>
          </cell>
          <cell r="AR104">
            <v>239648.19586009654</v>
          </cell>
          <cell r="AS104">
            <v>239648.19586009654</v>
          </cell>
          <cell r="AT104">
            <v>229653.27930467256</v>
          </cell>
          <cell r="AU104">
            <v>229653.27930467256</v>
          </cell>
          <cell r="AV104">
            <v>0</v>
          </cell>
          <cell r="AW104">
            <v>0</v>
          </cell>
          <cell r="AX104">
            <v>74282.879526374105</v>
          </cell>
          <cell r="AY104">
            <v>74282.879526374105</v>
          </cell>
          <cell r="AZ104">
            <v>378.52039770708109</v>
          </cell>
          <cell r="BA104">
            <v>378.52039770708109</v>
          </cell>
          <cell r="BB104">
            <v>381997.37793173321</v>
          </cell>
          <cell r="BC104">
            <v>381997.37793173321</v>
          </cell>
          <cell r="BD104">
            <v>477414.12897712889</v>
          </cell>
          <cell r="BE104">
            <v>195750.71650819539</v>
          </cell>
          <cell r="BF104">
            <v>15733.26884534473</v>
          </cell>
          <cell r="BG104">
            <v>15733.26884534473</v>
          </cell>
          <cell r="BH104">
            <v>0</v>
          </cell>
          <cell r="BI104">
            <v>0</v>
          </cell>
          <cell r="BJ104">
            <v>327256.35829172784</v>
          </cell>
          <cell r="BK104">
            <v>327256.35829172784</v>
          </cell>
          <cell r="BL104">
            <v>294747.81931646867</v>
          </cell>
          <cell r="BM104">
            <v>283766.90842210653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</row>
        <row r="105">
          <cell r="J105">
            <v>0</v>
          </cell>
          <cell r="K105">
            <v>-938942</v>
          </cell>
          <cell r="L105">
            <v>-33250</v>
          </cell>
          <cell r="M105">
            <v>-33250</v>
          </cell>
          <cell r="N105">
            <v>-33250</v>
          </cell>
          <cell r="O105">
            <v>-154194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</row>
        <row r="106"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</row>
        <row r="107">
          <cell r="J107">
            <v>0</v>
          </cell>
          <cell r="K107">
            <v>-229841.32499999995</v>
          </cell>
          <cell r="L107">
            <v>-253521.09999999998</v>
          </cell>
          <cell r="M107">
            <v>-1027530.1749999998</v>
          </cell>
          <cell r="N107">
            <v>-707146.65</v>
          </cell>
          <cell r="O107">
            <v>-632670.84999999986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-45.935173443359361</v>
          </cell>
          <cell r="W107">
            <v>-45.935173443359361</v>
          </cell>
          <cell r="X107">
            <v>-3176.7191881751146</v>
          </cell>
          <cell r="Y107">
            <v>-3176.7191881751146</v>
          </cell>
          <cell r="Z107">
            <v>-9317.8401687105397</v>
          </cell>
          <cell r="AA107">
            <v>-9317.8401687105397</v>
          </cell>
          <cell r="AB107">
            <v>-49.467157638902641</v>
          </cell>
          <cell r="AC107">
            <v>-49.467157638902641</v>
          </cell>
          <cell r="AD107">
            <v>-979.32711945871029</v>
          </cell>
          <cell r="AE107">
            <v>-979.32711945871029</v>
          </cell>
          <cell r="AF107">
            <v>0</v>
          </cell>
          <cell r="AG107">
            <v>0</v>
          </cell>
          <cell r="AH107">
            <v>-23347.269988915719</v>
          </cell>
          <cell r="AI107">
            <v>-23347.269988915719</v>
          </cell>
          <cell r="AJ107">
            <v>-49305.809741208643</v>
          </cell>
          <cell r="AK107">
            <v>-49305.809741208643</v>
          </cell>
          <cell r="AL107">
            <v>-14501.626026862727</v>
          </cell>
          <cell r="AM107">
            <v>-14501.626026862727</v>
          </cell>
          <cell r="AN107">
            <v>-4471.8855216543461</v>
          </cell>
          <cell r="AO107">
            <v>-4471.8855216543461</v>
          </cell>
          <cell r="AP107">
            <v>-6372.8015922249815</v>
          </cell>
          <cell r="AQ107">
            <v>-6372.8015922249815</v>
          </cell>
          <cell r="AR107">
            <v>-41938.434275516891</v>
          </cell>
          <cell r="AS107">
            <v>-41938.434275516891</v>
          </cell>
          <cell r="AT107">
            <v>-40189.323878317693</v>
          </cell>
          <cell r="AU107">
            <v>-40189.323878317693</v>
          </cell>
          <cell r="AV107">
            <v>0</v>
          </cell>
          <cell r="AW107">
            <v>0</v>
          </cell>
          <cell r="AX107">
            <v>-12999.503917115468</v>
          </cell>
          <cell r="AY107">
            <v>-12999.503917115468</v>
          </cell>
          <cell r="AZ107">
            <v>-66.241069598739188</v>
          </cell>
          <cell r="BA107">
            <v>-66.241069598739188</v>
          </cell>
          <cell r="BB107">
            <v>-66849.541138053304</v>
          </cell>
          <cell r="BC107">
            <v>-66849.541138053304</v>
          </cell>
          <cell r="BD107">
            <v>-83547.472570997546</v>
          </cell>
          <cell r="BE107">
            <v>-83547.472570997546</v>
          </cell>
          <cell r="BF107">
            <v>-2753.3220479353276</v>
          </cell>
          <cell r="BG107">
            <v>-2753.3220479353276</v>
          </cell>
          <cell r="BH107">
            <v>0</v>
          </cell>
          <cell r="BI107">
            <v>0</v>
          </cell>
          <cell r="BJ107">
            <v>-57269.862701052371</v>
          </cell>
          <cell r="BK107">
            <v>-57269.862701052371</v>
          </cell>
          <cell r="BL107">
            <v>-62074.011217335792</v>
          </cell>
          <cell r="BM107">
            <v>-62074.011217335792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</row>
        <row r="108">
          <cell r="J108">
            <v>0</v>
          </cell>
          <cell r="K108">
            <v>218920.27499999997</v>
          </cell>
          <cell r="L108">
            <v>83595.05</v>
          </cell>
          <cell r="M108">
            <v>1094786.7</v>
          </cell>
          <cell r="N108">
            <v>621231.625</v>
          </cell>
          <cell r="O108">
            <v>832176.45</v>
          </cell>
          <cell r="P108">
            <v>46105.955820312709</v>
          </cell>
          <cell r="Q108">
            <v>0</v>
          </cell>
          <cell r="R108">
            <v>1152.6488955077366</v>
          </cell>
          <cell r="S108">
            <v>0</v>
          </cell>
          <cell r="T108">
            <v>1181.4651178955683</v>
          </cell>
          <cell r="U108">
            <v>0</v>
          </cell>
          <cell r="V108">
            <v>1211.0017458430084</v>
          </cell>
          <cell r="W108">
            <v>45.935173443518579</v>
          </cell>
          <cell r="X108">
            <v>1287.2119629324879</v>
          </cell>
          <cell r="Y108">
            <v>3176.7191881751642</v>
          </cell>
          <cell r="Z108">
            <v>4449.0278974013345</v>
          </cell>
          <cell r="AA108">
            <v>9317.8401687104197</v>
          </cell>
          <cell r="AB108">
            <v>10621.956595667463</v>
          </cell>
          <cell r="AC108">
            <v>49.46715763915563</v>
          </cell>
          <cell r="AD108">
            <v>1386.1864952698816</v>
          </cell>
          <cell r="AE108">
            <v>979.32711945881601</v>
          </cell>
          <cell r="AF108">
            <v>2349.4644405303407</v>
          </cell>
          <cell r="AG108">
            <v>0</v>
          </cell>
          <cell r="AH108">
            <v>1404.3907540982473</v>
          </cell>
          <cell r="AI108">
            <v>23347.269988915534</v>
          </cell>
          <cell r="AJ108">
            <v>24786.770511866489</v>
          </cell>
          <cell r="AK108">
            <v>49305.809741208534</v>
          </cell>
          <cell r="AL108">
            <v>50781.297777233296</v>
          </cell>
          <cell r="AM108">
            <v>14501.626026862854</v>
          </cell>
          <cell r="AN108">
            <v>16014.001263788086</v>
          </cell>
          <cell r="AO108">
            <v>4471.8855216543307</v>
          </cell>
          <cell r="AP108">
            <v>6022.0701395027572</v>
          </cell>
          <cell r="AQ108">
            <v>6372.8015922250634</v>
          </cell>
          <cell r="AR108">
            <v>7961.7408255197806</v>
          </cell>
          <cell r="AS108">
            <v>41938.434275517007</v>
          </cell>
          <cell r="AT108">
            <v>43567.096989643702</v>
          </cell>
          <cell r="AU108">
            <v>40189.323878317955</v>
          </cell>
          <cell r="AV108">
            <v>41858.703160297708</v>
          </cell>
          <cell r="AW108">
            <v>0</v>
          </cell>
          <cell r="AX108">
            <v>1711.113764029782</v>
          </cell>
          <cell r="AY108">
            <v>12999.503917115682</v>
          </cell>
          <cell r="AZ108">
            <v>14753.395525245985</v>
          </cell>
          <cell r="BA108">
            <v>66.2410695986473</v>
          </cell>
          <cell r="BB108">
            <v>1863.9799679322168</v>
          </cell>
          <cell r="BC108">
            <v>66849.541138053522</v>
          </cell>
          <cell r="BD108">
            <v>68692.223508844967</v>
          </cell>
          <cell r="BE108">
            <v>83547.472570997721</v>
          </cell>
          <cell r="BF108">
            <v>85436.222001059446</v>
          </cell>
          <cell r="BG108">
            <v>2753.3220479353913</v>
          </cell>
          <cell r="BH108">
            <v>4689.2902137483761</v>
          </cell>
          <cell r="BI108">
            <v>-2.3283064365386963E-10</v>
          </cell>
          <cell r="BJ108">
            <v>1984.3673699586361</v>
          </cell>
          <cell r="BK108">
            <v>57269.862701052596</v>
          </cell>
          <cell r="BL108">
            <v>59303.839255259838</v>
          </cell>
          <cell r="BM108">
            <v>62074.011217335472</v>
          </cell>
          <cell r="BN108">
            <v>-21319.02750517174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-1020000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-44773.991443102357</v>
          </cell>
          <cell r="AF111">
            <v>-101092.18100776378</v>
          </cell>
          <cell r="AG111">
            <v>-111363.64863129077</v>
          </cell>
          <cell r="AH111">
            <v>-113697.66241570623</v>
          </cell>
          <cell r="AI111">
            <v>-97359.430369666981</v>
          </cell>
          <cell r="AJ111">
            <v>-97976.532044454041</v>
          </cell>
          <cell r="AK111">
            <v>-74296.687177499029</v>
          </cell>
          <cell r="AL111">
            <v>-78380.791240895807</v>
          </cell>
          <cell r="AM111">
            <v>-114712.59952327143</v>
          </cell>
          <cell r="AN111">
            <v>-117982.78215026023</v>
          </cell>
          <cell r="AO111">
            <v>-135489.09277482281</v>
          </cell>
          <cell r="AP111">
            <v>-138913.79765379426</v>
          </cell>
          <cell r="AQ111">
            <v>-145122.28068690424</v>
          </cell>
          <cell r="AR111">
            <v>-148755.95096012109</v>
          </cell>
          <cell r="AS111">
            <v>-120596.11838381886</v>
          </cell>
          <cell r="AT111">
            <v>-126335.02001726077</v>
          </cell>
          <cell r="AU111">
            <v>-131250.31988220138</v>
          </cell>
          <cell r="AV111">
            <v>-137764.4342145609</v>
          </cell>
          <cell r="AW111">
            <v>-183394.50844425696</v>
          </cell>
          <cell r="AX111">
            <v>-188536.8979130222</v>
          </cell>
          <cell r="AY111">
            <v>-186203.76239623583</v>
          </cell>
          <cell r="AZ111">
            <v>-191552.1327834641</v>
          </cell>
          <cell r="BA111">
            <v>-212298.92945110082</v>
          </cell>
          <cell r="BB111">
            <v>-217541.52078407462</v>
          </cell>
          <cell r="BC111">
            <v>-161965.0425176053</v>
          </cell>
          <cell r="BD111">
            <v>-170713.72626902472</v>
          </cell>
          <cell r="BE111">
            <v>-158086.60047241388</v>
          </cell>
          <cell r="BF111">
            <v>-171187.05725307384</v>
          </cell>
          <cell r="BG111">
            <v>-254190.86680070608</v>
          </cell>
          <cell r="BH111">
            <v>-259075.01617470005</v>
          </cell>
          <cell r="BI111">
            <v>-276445.93836904835</v>
          </cell>
          <cell r="BJ111">
            <v>-283081.46008246805</v>
          </cell>
          <cell r="BK111">
            <v>-248604.1279266128</v>
          </cell>
          <cell r="BL111">
            <v>-269864.44461138919</v>
          </cell>
          <cell r="BM111">
            <v>-194189.93261743587</v>
          </cell>
          <cell r="BN111">
            <v>-272450.79465020198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</row>
        <row r="112">
          <cell r="J112" t="str">
            <v xml:space="preserve"> </v>
          </cell>
          <cell r="K112" t="str">
            <v xml:space="preserve"> </v>
          </cell>
          <cell r="L112" t="str">
            <v xml:space="preserve"> </v>
          </cell>
          <cell r="M112" t="str">
            <v xml:space="preserve"> </v>
          </cell>
          <cell r="N112" t="str">
            <v xml:space="preserve"> </v>
          </cell>
          <cell r="O112" t="str">
            <v xml:space="preserve"> </v>
          </cell>
          <cell r="P112" t="str">
            <v xml:space="preserve"> </v>
          </cell>
          <cell r="Q112" t="str">
            <v xml:space="preserve"> </v>
          </cell>
          <cell r="R112" t="str">
            <v xml:space="preserve"> </v>
          </cell>
          <cell r="S112" t="str">
            <v xml:space="preserve"> </v>
          </cell>
          <cell r="T112" t="str">
            <v xml:space="preserve"> </v>
          </cell>
          <cell r="U112" t="str">
            <v xml:space="preserve"> </v>
          </cell>
          <cell r="V112" t="str">
            <v xml:space="preserve"> </v>
          </cell>
          <cell r="W112" t="str">
            <v xml:space="preserve"> </v>
          </cell>
          <cell r="X112" t="str">
            <v xml:space="preserve"> </v>
          </cell>
          <cell r="Y112" t="str">
            <v xml:space="preserve"> </v>
          </cell>
          <cell r="Z112" t="str">
            <v xml:space="preserve"> </v>
          </cell>
          <cell r="AA112" t="str">
            <v xml:space="preserve"> </v>
          </cell>
          <cell r="AB112" t="str">
            <v xml:space="preserve"> </v>
          </cell>
          <cell r="AC112" t="str">
            <v xml:space="preserve"> </v>
          </cell>
          <cell r="AD112" t="str">
            <v xml:space="preserve"> </v>
          </cell>
          <cell r="AE112" t="str">
            <v xml:space="preserve"> </v>
          </cell>
          <cell r="AF112" t="str">
            <v xml:space="preserve"> </v>
          </cell>
          <cell r="AG112" t="str">
            <v xml:space="preserve"> </v>
          </cell>
          <cell r="AH112" t="str">
            <v xml:space="preserve"> </v>
          </cell>
          <cell r="AI112" t="str">
            <v xml:space="preserve"> </v>
          </cell>
          <cell r="AJ112" t="str">
            <v xml:space="preserve"> </v>
          </cell>
          <cell r="AK112" t="str">
            <v xml:space="preserve"> </v>
          </cell>
          <cell r="AL112" t="str">
            <v xml:space="preserve"> </v>
          </cell>
          <cell r="AM112" t="str">
            <v xml:space="preserve"> </v>
          </cell>
          <cell r="AN112" t="str">
            <v xml:space="preserve"> </v>
          </cell>
          <cell r="AO112" t="str">
            <v xml:space="preserve"> </v>
          </cell>
          <cell r="AP112" t="str">
            <v xml:space="preserve"> </v>
          </cell>
          <cell r="AQ112" t="str">
            <v xml:space="preserve"> </v>
          </cell>
          <cell r="AR112" t="str">
            <v xml:space="preserve"> </v>
          </cell>
          <cell r="AS112" t="str">
            <v xml:space="preserve"> </v>
          </cell>
          <cell r="AT112" t="str">
            <v xml:space="preserve"> </v>
          </cell>
          <cell r="AU112" t="str">
            <v xml:space="preserve"> </v>
          </cell>
          <cell r="AV112" t="str">
            <v xml:space="preserve"> </v>
          </cell>
          <cell r="AW112" t="str">
            <v xml:space="preserve"> </v>
          </cell>
          <cell r="AX112" t="str">
            <v xml:space="preserve"> </v>
          </cell>
          <cell r="AY112" t="str">
            <v xml:space="preserve"> </v>
          </cell>
          <cell r="AZ112" t="str">
            <v xml:space="preserve"> </v>
          </cell>
          <cell r="BA112" t="str">
            <v xml:space="preserve"> </v>
          </cell>
          <cell r="BB112" t="str">
            <v xml:space="preserve"> </v>
          </cell>
          <cell r="BC112" t="str">
            <v xml:space="preserve"> </v>
          </cell>
          <cell r="BD112" t="str">
            <v xml:space="preserve"> </v>
          </cell>
          <cell r="BE112" t="str">
            <v xml:space="preserve"> </v>
          </cell>
          <cell r="BF112" t="str">
            <v xml:space="preserve"> </v>
          </cell>
          <cell r="BG112" t="str">
            <v xml:space="preserve"> </v>
          </cell>
          <cell r="BH112" t="str">
            <v xml:space="preserve"> </v>
          </cell>
          <cell r="BI112" t="str">
            <v xml:space="preserve"> </v>
          </cell>
          <cell r="BJ112" t="str">
            <v xml:space="preserve"> </v>
          </cell>
          <cell r="BK112" t="str">
            <v xml:space="preserve"> </v>
          </cell>
          <cell r="BL112" t="str">
            <v xml:space="preserve"> </v>
          </cell>
          <cell r="BM112" t="str">
            <v xml:space="preserve"> </v>
          </cell>
          <cell r="BN112" t="str">
            <v xml:space="preserve"> </v>
          </cell>
          <cell r="BO112" t="str">
            <v xml:space="preserve"> </v>
          </cell>
          <cell r="BP112" t="str">
            <v xml:space="preserve"> </v>
          </cell>
          <cell r="BQ112" t="str">
            <v xml:space="preserve"> </v>
          </cell>
          <cell r="BR112" t="str">
            <v xml:space="preserve"> </v>
          </cell>
          <cell r="BS112" t="str">
            <v xml:space="preserve"> </v>
          </cell>
          <cell r="BT112" t="str">
            <v xml:space="preserve"> </v>
          </cell>
          <cell r="BU112" t="str">
            <v xml:space="preserve"> </v>
          </cell>
          <cell r="BV112" t="str">
            <v xml:space="preserve"> </v>
          </cell>
          <cell r="BW112" t="str">
            <v xml:space="preserve"> </v>
          </cell>
          <cell r="BX112" t="str">
            <v xml:space="preserve"> </v>
          </cell>
          <cell r="BY112" t="str">
            <v xml:space="preserve"> </v>
          </cell>
          <cell r="BZ112" t="str">
            <v xml:space="preserve"> </v>
          </cell>
          <cell r="CA112" t="str">
            <v xml:space="preserve"> </v>
          </cell>
          <cell r="CB112" t="str">
            <v xml:space="preserve"> </v>
          </cell>
          <cell r="CC112" t="str">
            <v xml:space="preserve"> </v>
          </cell>
          <cell r="CD112" t="str">
            <v xml:space="preserve"> </v>
          </cell>
          <cell r="CE112" t="str">
            <v xml:space="preserve"> </v>
          </cell>
          <cell r="CF112" t="str">
            <v xml:space="preserve"> </v>
          </cell>
          <cell r="CG112" t="str">
            <v xml:space="preserve"> </v>
          </cell>
          <cell r="CH112" t="str">
            <v xml:space="preserve"> </v>
          </cell>
          <cell r="CI112" t="str">
            <v xml:space="preserve"> </v>
          </cell>
          <cell r="CJ112" t="str">
            <v xml:space="preserve"> </v>
          </cell>
          <cell r="CK112" t="str">
            <v xml:space="preserve"> </v>
          </cell>
          <cell r="CL112" t="str">
            <v xml:space="preserve"> </v>
          </cell>
          <cell r="CM112" t="str">
            <v xml:space="preserve"> </v>
          </cell>
        </row>
        <row r="113">
          <cell r="J113">
            <v>0</v>
          </cell>
          <cell r="K113">
            <v>-1324300.05</v>
          </cell>
          <cell r="L113">
            <v>-1618618.05</v>
          </cell>
          <cell r="M113">
            <v>-5804344.4749999996</v>
          </cell>
          <cell r="N113">
            <v>-4126753.0250000004</v>
          </cell>
          <cell r="O113">
            <v>-4435756.3999999994</v>
          </cell>
          <cell r="P113">
            <v>704762.46753906272</v>
          </cell>
          <cell r="Q113">
            <v>790387.81406250026</v>
          </cell>
          <cell r="R113">
            <v>808006.87575097638</v>
          </cell>
          <cell r="S113">
            <v>810147.50941406225</v>
          </cell>
          <cell r="T113">
            <v>828207.04764475091</v>
          </cell>
          <cell r="U113">
            <v>830401.19714941422</v>
          </cell>
          <cell r="V113">
            <v>848866.28866242606</v>
          </cell>
          <cell r="W113">
            <v>851161.22707814898</v>
          </cell>
          <cell r="X113">
            <v>867004.24541703437</v>
          </cell>
          <cell r="Y113">
            <v>872440.25775510259</v>
          </cell>
          <cell r="Z113">
            <v>885747.28418702434</v>
          </cell>
          <cell r="AA113">
            <v>894251.2641989796</v>
          </cell>
          <cell r="AB113">
            <v>923453.9883078211</v>
          </cell>
          <cell r="AC113">
            <v>916607.54580395506</v>
          </cell>
          <cell r="AD113">
            <v>936110.39571734832</v>
          </cell>
          <cell r="AE113">
            <v>894748.74300595128</v>
          </cell>
          <cell r="AF113">
            <v>860353.40818284173</v>
          </cell>
          <cell r="AG113">
            <v>851647.15417898889</v>
          </cell>
          <cell r="AH113">
            <v>847432.98621830309</v>
          </cell>
          <cell r="AI113">
            <v>889726.64251086907</v>
          </cell>
          <cell r="AJ113">
            <v>885154.79479175108</v>
          </cell>
          <cell r="AK113">
            <v>937466.53752505046</v>
          </cell>
          <cell r="AL113">
            <v>990740.50572666083</v>
          </cell>
          <cell r="AM113">
            <v>922344.70579684211</v>
          </cell>
          <cell r="AN113">
            <v>952221.99943948956</v>
          </cell>
          <cell r="AO113">
            <v>927494.64517829334</v>
          </cell>
          <cell r="AP113">
            <v>945864.70338728931</v>
          </cell>
          <cell r="AQ113">
            <v>944436.05071503948</v>
          </cell>
          <cell r="AR113">
            <v>929524.81889603287</v>
          </cell>
          <cell r="AS113">
            <v>996201.17130317364</v>
          </cell>
          <cell r="AT113">
            <v>1017106.6529828707</v>
          </cell>
          <cell r="AU113">
            <v>1013466.9020469665</v>
          </cell>
          <cell r="AV113">
            <v>1072659.7663317616</v>
          </cell>
          <cell r="AW113">
            <v>989940.64403313922</v>
          </cell>
          <cell r="AX113">
            <v>997954.34675456723</v>
          </cell>
          <cell r="AY113">
            <v>1016464.7688930955</v>
          </cell>
          <cell r="AZ113">
            <v>1050859.1473633749</v>
          </cell>
          <cell r="BA113">
            <v>1020436.3151204635</v>
          </cell>
          <cell r="BB113">
            <v>975890.14687927603</v>
          </cell>
          <cell r="BC113">
            <v>1101588.5831682477</v>
          </cell>
          <cell r="BD113">
            <v>1104308.6842231315</v>
          </cell>
          <cell r="BE113">
            <v>855392.45338665228</v>
          </cell>
          <cell r="BF113">
            <v>1233620.4437432163</v>
          </cell>
          <cell r="BG113">
            <v>1073330.1611854935</v>
          </cell>
          <cell r="BH113">
            <v>1100791.990108293</v>
          </cell>
          <cell r="BI113">
            <v>1084263.1153168057</v>
          </cell>
          <cell r="BJ113">
            <v>1050690.2035574145</v>
          </cell>
          <cell r="BK113">
            <v>1146122.652101388</v>
          </cell>
          <cell r="BL113">
            <v>1091188.1551606213</v>
          </cell>
          <cell r="BM113">
            <v>1164463.2898057378</v>
          </cell>
          <cell r="BN113">
            <v>-55503.99723392367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</row>
        <row r="115">
          <cell r="J115">
            <v>0</v>
          </cell>
          <cell r="K115">
            <v>-160903.77198229131</v>
          </cell>
          <cell r="L115">
            <v>-33972.148432484806</v>
          </cell>
          <cell r="M115">
            <v>-26636.557429305452</v>
          </cell>
          <cell r="N115">
            <v>-18734.584739339527</v>
          </cell>
          <cell r="O115">
            <v>-8939.6751997465399</v>
          </cell>
          <cell r="P115">
            <v>-2626.5625</v>
          </cell>
          <cell r="Q115">
            <v>-2626.5625</v>
          </cell>
          <cell r="R115">
            <v>-2692.2265624999995</v>
          </cell>
          <cell r="S115">
            <v>-2692.2265624999995</v>
          </cell>
          <cell r="T115">
            <v>-2759.5322265624995</v>
          </cell>
          <cell r="U115">
            <v>-2759.5322265624995</v>
          </cell>
          <cell r="V115">
            <v>-2828.5205322265615</v>
          </cell>
          <cell r="W115">
            <v>-2828.5205322265615</v>
          </cell>
          <cell r="X115">
            <v>-2899.2335455322254</v>
          </cell>
          <cell r="Y115">
            <v>-2899.2335455322254</v>
          </cell>
          <cell r="Z115">
            <v>-2971.7143841705306</v>
          </cell>
          <cell r="AA115">
            <v>-2971.7143841705306</v>
          </cell>
          <cell r="AB115">
            <v>-3046.0072437747936</v>
          </cell>
          <cell r="AC115">
            <v>-3046.0072437747936</v>
          </cell>
          <cell r="AD115">
            <v>-3122.1574248691632</v>
          </cell>
          <cell r="AE115">
            <v>-3122.1574248691632</v>
          </cell>
          <cell r="AF115">
            <v>-3200.2113604908918</v>
          </cell>
          <cell r="AG115">
            <v>-3200.2113604908918</v>
          </cell>
          <cell r="AH115">
            <v>-3280.2166445031639</v>
          </cell>
          <cell r="AI115">
            <v>-3280.2166445031639</v>
          </cell>
          <cell r="AJ115">
            <v>-3362.2220606157425</v>
          </cell>
          <cell r="AK115">
            <v>-3362.2220606157425</v>
          </cell>
          <cell r="AL115">
            <v>-3446.2776121311363</v>
          </cell>
          <cell r="AM115">
            <v>-3446.2776121311363</v>
          </cell>
          <cell r="AN115">
            <v>-3532.4345524344144</v>
          </cell>
          <cell r="AO115">
            <v>-3532.4345524344144</v>
          </cell>
          <cell r="AP115">
            <v>-3620.7454162452741</v>
          </cell>
          <cell r="AQ115">
            <v>-3620.7454162452741</v>
          </cell>
          <cell r="AR115">
            <v>-3711.2640516514057</v>
          </cell>
          <cell r="AS115">
            <v>-3711.2640516514057</v>
          </cell>
          <cell r="AT115">
            <v>-3804.0456529426901</v>
          </cell>
          <cell r="AU115">
            <v>-3804.0456529426901</v>
          </cell>
          <cell r="AV115">
            <v>-3899.1467942662575</v>
          </cell>
          <cell r="AW115">
            <v>-3899.1467942662575</v>
          </cell>
          <cell r="AX115">
            <v>-3996.6254641229134</v>
          </cell>
          <cell r="AY115">
            <v>-3996.6254641229134</v>
          </cell>
          <cell r="AZ115">
            <v>-4096.5411007259854</v>
          </cell>
          <cell r="BA115">
            <v>-4096.5411007259854</v>
          </cell>
          <cell r="BB115">
            <v>-4198.9546282441352</v>
          </cell>
          <cell r="BC115">
            <v>-4198.9546282441352</v>
          </cell>
          <cell r="BD115">
            <v>-4303.9284939502377</v>
          </cell>
          <cell r="BE115">
            <v>-4303.9284939502377</v>
          </cell>
          <cell r="BF115">
            <v>-4411.5267062989933</v>
          </cell>
          <cell r="BG115">
            <v>-4411.5267062989933</v>
          </cell>
          <cell r="BH115">
            <v>-4521.8148739564676</v>
          </cell>
          <cell r="BI115">
            <v>-4521.8148739564676</v>
          </cell>
          <cell r="BJ115">
            <v>-4634.8602458053792</v>
          </cell>
          <cell r="BK115">
            <v>-4634.8602458053792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</row>
        <row r="116">
          <cell r="J116">
            <v>0</v>
          </cell>
          <cell r="K116">
            <v>389.9599775004902</v>
          </cell>
          <cell r="L116">
            <v>159.99663106210937</v>
          </cell>
          <cell r="M116">
            <v>-1.5269492139479486E-12</v>
          </cell>
          <cell r="N116">
            <v>0</v>
          </cell>
          <cell r="O116">
            <v>840.5117551793827</v>
          </cell>
          <cell r="P116">
            <v>21802.672813212179</v>
          </cell>
          <cell r="Q116">
            <v>23414.487403436946</v>
          </cell>
          <cell r="R116">
            <v>21952.676507038879</v>
          </cell>
          <cell r="S116">
            <v>21862.332772983253</v>
          </cell>
          <cell r="T116">
            <v>23585.76856421338</v>
          </cell>
          <cell r="U116">
            <v>24399.70307059319</v>
          </cell>
          <cell r="V116">
            <v>25184.564304590283</v>
          </cell>
          <cell r="W116">
            <v>25482.265621306349</v>
          </cell>
          <cell r="X116">
            <v>25773.550763951702</v>
          </cell>
          <cell r="Y116">
            <v>25813.508724634834</v>
          </cell>
          <cell r="Z116">
            <v>26286.721844374068</v>
          </cell>
          <cell r="AA116">
            <v>26630.757446432064</v>
          </cell>
          <cell r="AB116">
            <v>26408.389374237071</v>
          </cell>
          <cell r="AC116">
            <v>27329.572202592433</v>
          </cell>
          <cell r="AD116">
            <v>28220.236329785625</v>
          </cell>
          <cell r="AE116">
            <v>29119.911410253859</v>
          </cell>
          <cell r="AF116">
            <v>30624.069999985441</v>
          </cell>
          <cell r="AG116">
            <v>32156.990459626766</v>
          </cell>
          <cell r="AH116">
            <v>32860.982137603081</v>
          </cell>
          <cell r="AI116">
            <v>31856.33267088604</v>
          </cell>
          <cell r="AJ116">
            <v>32990.657283369692</v>
          </cell>
          <cell r="AK116">
            <v>31366.779377605817</v>
          </cell>
          <cell r="AL116">
            <v>29315.326428405791</v>
          </cell>
          <cell r="AM116">
            <v>30812.753419270361</v>
          </cell>
          <cell r="AN116">
            <v>31943.21365926446</v>
          </cell>
          <cell r="AO116">
            <v>31760.970249328169</v>
          </cell>
          <cell r="AP116">
            <v>32449.849930192693</v>
          </cell>
          <cell r="AQ116">
            <v>34497.866846238932</v>
          </cell>
          <cell r="AR116">
            <v>36372.045330698413</v>
          </cell>
          <cell r="AS116">
            <v>35308.679836205403</v>
          </cell>
          <cell r="AT116">
            <v>33535.15073589058</v>
          </cell>
          <cell r="AU116">
            <v>32391.665910837266</v>
          </cell>
          <cell r="AV116">
            <v>31147.6767902092</v>
          </cell>
          <cell r="AW116">
            <v>33112.872109767763</v>
          </cell>
          <cell r="AX116">
            <v>35838.642255445156</v>
          </cell>
          <cell r="AY116">
            <v>36277.929949981379</v>
          </cell>
          <cell r="AZ116">
            <v>38175.669622227018</v>
          </cell>
          <cell r="BA116">
            <v>40694.012598332614</v>
          </cell>
          <cell r="BB116">
            <v>46660.186357938597</v>
          </cell>
          <cell r="BC116">
            <v>41225.910209546935</v>
          </cell>
          <cell r="BD116">
            <v>34702.696424267771</v>
          </cell>
          <cell r="BE116">
            <v>28203.405611036091</v>
          </cell>
          <cell r="BF116">
            <v>32752.209059279005</v>
          </cell>
          <cell r="BG116">
            <v>25372.538390562426</v>
          </cell>
          <cell r="BH116">
            <v>29287.816443909291</v>
          </cell>
          <cell r="BI116">
            <v>32106.708622105449</v>
          </cell>
          <cell r="BJ116">
            <v>40455.676063737366</v>
          </cell>
          <cell r="BK116">
            <v>33340.655857721882</v>
          </cell>
          <cell r="BL116">
            <v>31737.05784101276</v>
          </cell>
          <cell r="BM116">
            <v>18962.398334631765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</row>
        <row r="118">
          <cell r="J118" t="str">
            <v xml:space="preserve"> </v>
          </cell>
          <cell r="K118" t="str">
            <v xml:space="preserve"> </v>
          </cell>
          <cell r="L118" t="str">
            <v xml:space="preserve"> </v>
          </cell>
          <cell r="M118" t="str">
            <v xml:space="preserve"> </v>
          </cell>
          <cell r="N118" t="str">
            <v xml:space="preserve"> </v>
          </cell>
          <cell r="O118" t="str">
            <v xml:space="preserve"> </v>
          </cell>
          <cell r="P118" t="str">
            <v xml:space="preserve"> </v>
          </cell>
          <cell r="Q118" t="str">
            <v xml:space="preserve"> </v>
          </cell>
          <cell r="R118" t="str">
            <v xml:space="preserve"> </v>
          </cell>
          <cell r="S118" t="str">
            <v xml:space="preserve"> </v>
          </cell>
          <cell r="T118" t="str">
            <v xml:space="preserve"> </v>
          </cell>
          <cell r="U118" t="str">
            <v xml:space="preserve"> </v>
          </cell>
          <cell r="V118" t="str">
            <v xml:space="preserve"> </v>
          </cell>
          <cell r="W118" t="str">
            <v xml:space="preserve"> </v>
          </cell>
          <cell r="X118" t="str">
            <v xml:space="preserve"> </v>
          </cell>
          <cell r="Y118" t="str">
            <v xml:space="preserve"> </v>
          </cell>
          <cell r="Z118" t="str">
            <v xml:space="preserve"> </v>
          </cell>
          <cell r="AA118" t="str">
            <v xml:space="preserve"> </v>
          </cell>
          <cell r="AB118" t="str">
            <v xml:space="preserve"> </v>
          </cell>
          <cell r="AC118" t="str">
            <v xml:space="preserve"> </v>
          </cell>
          <cell r="AD118" t="str">
            <v xml:space="preserve"> </v>
          </cell>
          <cell r="AE118" t="str">
            <v xml:space="preserve"> </v>
          </cell>
          <cell r="AF118" t="str">
            <v xml:space="preserve"> </v>
          </cell>
          <cell r="AG118" t="str">
            <v xml:space="preserve"> </v>
          </cell>
          <cell r="AH118" t="str">
            <v xml:space="preserve"> </v>
          </cell>
          <cell r="AI118" t="str">
            <v xml:space="preserve"> </v>
          </cell>
          <cell r="AJ118" t="str">
            <v xml:space="preserve"> </v>
          </cell>
          <cell r="AK118" t="str">
            <v xml:space="preserve"> </v>
          </cell>
          <cell r="AL118" t="str">
            <v xml:space="preserve"> </v>
          </cell>
          <cell r="AM118" t="str">
            <v xml:space="preserve"> </v>
          </cell>
          <cell r="AN118" t="str">
            <v xml:space="preserve"> </v>
          </cell>
          <cell r="AO118" t="str">
            <v xml:space="preserve"> </v>
          </cell>
          <cell r="AP118" t="str">
            <v xml:space="preserve"> </v>
          </cell>
          <cell r="AQ118" t="str">
            <v xml:space="preserve"> </v>
          </cell>
          <cell r="AR118" t="str">
            <v xml:space="preserve"> </v>
          </cell>
          <cell r="AS118" t="str">
            <v xml:space="preserve"> </v>
          </cell>
          <cell r="AT118" t="str">
            <v xml:space="preserve"> </v>
          </cell>
          <cell r="AU118" t="str">
            <v xml:space="preserve"> </v>
          </cell>
          <cell r="AV118" t="str">
            <v xml:space="preserve"> </v>
          </cell>
          <cell r="AW118" t="str">
            <v xml:space="preserve"> </v>
          </cell>
          <cell r="AX118" t="str">
            <v xml:space="preserve"> </v>
          </cell>
          <cell r="AY118" t="str">
            <v xml:space="preserve"> </v>
          </cell>
          <cell r="AZ118" t="str">
            <v xml:space="preserve"> </v>
          </cell>
          <cell r="BA118" t="str">
            <v xml:space="preserve"> </v>
          </cell>
          <cell r="BB118" t="str">
            <v xml:space="preserve"> </v>
          </cell>
          <cell r="BC118" t="str">
            <v xml:space="preserve"> </v>
          </cell>
          <cell r="BD118" t="str">
            <v xml:space="preserve"> </v>
          </cell>
          <cell r="BE118" t="str">
            <v xml:space="preserve"> </v>
          </cell>
          <cell r="BF118" t="str">
            <v xml:space="preserve"> </v>
          </cell>
          <cell r="BG118" t="str">
            <v xml:space="preserve"> </v>
          </cell>
          <cell r="BH118" t="str">
            <v xml:space="preserve"> </v>
          </cell>
          <cell r="BI118" t="str">
            <v xml:space="preserve"> </v>
          </cell>
          <cell r="BJ118" t="str">
            <v xml:space="preserve"> </v>
          </cell>
          <cell r="BK118" t="str">
            <v xml:space="preserve"> </v>
          </cell>
          <cell r="BL118" t="str">
            <v xml:space="preserve"> </v>
          </cell>
          <cell r="BM118" t="str">
            <v xml:space="preserve"> </v>
          </cell>
          <cell r="BN118" t="str">
            <v xml:space="preserve"> </v>
          </cell>
          <cell r="BO118" t="str">
            <v xml:space="preserve"> </v>
          </cell>
          <cell r="BP118" t="str">
            <v xml:space="preserve"> </v>
          </cell>
          <cell r="BQ118" t="str">
            <v xml:space="preserve"> </v>
          </cell>
          <cell r="BR118" t="str">
            <v xml:space="preserve"> </v>
          </cell>
          <cell r="BS118" t="str">
            <v xml:space="preserve"> </v>
          </cell>
          <cell r="BT118" t="str">
            <v xml:space="preserve"> </v>
          </cell>
          <cell r="BU118" t="str">
            <v xml:space="preserve"> </v>
          </cell>
          <cell r="BV118" t="str">
            <v xml:space="preserve"> </v>
          </cell>
          <cell r="BW118" t="str">
            <v xml:space="preserve"> </v>
          </cell>
          <cell r="BX118" t="str">
            <v xml:space="preserve"> </v>
          </cell>
          <cell r="BY118" t="str">
            <v xml:space="preserve"> </v>
          </cell>
          <cell r="BZ118" t="str">
            <v xml:space="preserve"> </v>
          </cell>
          <cell r="CA118" t="str">
            <v xml:space="preserve"> </v>
          </cell>
          <cell r="CB118" t="str">
            <v xml:space="preserve"> </v>
          </cell>
          <cell r="CC118" t="str">
            <v xml:space="preserve"> </v>
          </cell>
          <cell r="CD118" t="str">
            <v xml:space="preserve"> </v>
          </cell>
          <cell r="CE118" t="str">
            <v xml:space="preserve"> </v>
          </cell>
          <cell r="CF118" t="str">
            <v xml:space="preserve"> </v>
          </cell>
          <cell r="CG118" t="str">
            <v xml:space="preserve"> </v>
          </cell>
          <cell r="CH118" t="str">
            <v xml:space="preserve"> </v>
          </cell>
          <cell r="CI118" t="str">
            <v xml:space="preserve"> </v>
          </cell>
          <cell r="CJ118" t="str">
            <v xml:space="preserve"> </v>
          </cell>
          <cell r="CK118" t="str">
            <v xml:space="preserve"> </v>
          </cell>
          <cell r="CL118" t="str">
            <v xml:space="preserve"> </v>
          </cell>
          <cell r="CM118" t="str">
            <v xml:space="preserve"> </v>
          </cell>
        </row>
        <row r="119">
          <cell r="J119">
            <v>0</v>
          </cell>
          <cell r="K119">
            <v>-1484813.8620047907</v>
          </cell>
          <cell r="L119">
            <v>-1652430.2018014228</v>
          </cell>
          <cell r="M119">
            <v>-5830981.0324293049</v>
          </cell>
          <cell r="N119">
            <v>-4145487.6097393399</v>
          </cell>
          <cell r="O119">
            <v>-4443855.563444566</v>
          </cell>
          <cell r="P119">
            <v>723938.57785227487</v>
          </cell>
          <cell r="Q119">
            <v>811175.73896593717</v>
          </cell>
          <cell r="R119">
            <v>827267.32569551526</v>
          </cell>
          <cell r="S119">
            <v>829317.61562454549</v>
          </cell>
          <cell r="T119">
            <v>849033.28398240183</v>
          </cell>
          <cell r="U119">
            <v>852041.3679934449</v>
          </cell>
          <cell r="V119">
            <v>871222.33243478974</v>
          </cell>
          <cell r="W119">
            <v>873814.97216722881</v>
          </cell>
          <cell r="X119">
            <v>889878.56263545388</v>
          </cell>
          <cell r="Y119">
            <v>895354.53293420526</v>
          </cell>
          <cell r="Z119">
            <v>909062.29164722795</v>
          </cell>
          <cell r="AA119">
            <v>917910.30726124113</v>
          </cell>
          <cell r="AB119">
            <v>946816.37043828331</v>
          </cell>
          <cell r="AC119">
            <v>940891.11076277262</v>
          </cell>
          <cell r="AD119">
            <v>961208.47462226485</v>
          </cell>
          <cell r="AE119">
            <v>920746.496991336</v>
          </cell>
          <cell r="AF119">
            <v>887777.26682233624</v>
          </cell>
          <cell r="AG119">
            <v>880603.93327812478</v>
          </cell>
          <cell r="AH119">
            <v>877013.75171140302</v>
          </cell>
          <cell r="AI119">
            <v>918302.75853725197</v>
          </cell>
          <cell r="AJ119">
            <v>914783.23001450498</v>
          </cell>
          <cell r="AK119">
            <v>965471.09484204045</v>
          </cell>
          <cell r="AL119">
            <v>1016609.5545429356</v>
          </cell>
          <cell r="AM119">
            <v>949711.18160398141</v>
          </cell>
          <cell r="AN119">
            <v>980632.77854631969</v>
          </cell>
          <cell r="AO119">
            <v>955723.18087518716</v>
          </cell>
          <cell r="AP119">
            <v>974693.80790123669</v>
          </cell>
          <cell r="AQ119">
            <v>975313.17214503314</v>
          </cell>
          <cell r="AR119">
            <v>962185.60017507989</v>
          </cell>
          <cell r="AS119">
            <v>1027798.5870877277</v>
          </cell>
          <cell r="AT119">
            <v>1046837.7580658186</v>
          </cell>
          <cell r="AU119">
            <v>1042054.522304861</v>
          </cell>
          <cell r="AV119">
            <v>1099908.2963277046</v>
          </cell>
          <cell r="AW119">
            <v>1019154.3693486407</v>
          </cell>
          <cell r="AX119">
            <v>1029796.3635458895</v>
          </cell>
          <cell r="AY119">
            <v>1048746.0733789541</v>
          </cell>
          <cell r="AZ119">
            <v>1084938.275884876</v>
          </cell>
          <cell r="BA119">
            <v>1057033.7866180702</v>
          </cell>
          <cell r="BB119">
            <v>1018351.3786089704</v>
          </cell>
          <cell r="BC119">
            <v>1138615.5387495507</v>
          </cell>
          <cell r="BD119">
            <v>1134707.4521534489</v>
          </cell>
          <cell r="BE119">
            <v>879291.93050373811</v>
          </cell>
          <cell r="BF119">
            <v>1261961.1260961962</v>
          </cell>
          <cell r="BG119">
            <v>1094291.1728697568</v>
          </cell>
          <cell r="BH119">
            <v>1125557.9916782458</v>
          </cell>
          <cell r="BI119">
            <v>1111848.0090649547</v>
          </cell>
          <cell r="BJ119">
            <v>1086511.0193753466</v>
          </cell>
          <cell r="BK119">
            <v>1174828.4477133043</v>
          </cell>
          <cell r="BL119">
            <v>1122925.213001634</v>
          </cell>
          <cell r="BM119">
            <v>1183425.6881403695</v>
          </cell>
          <cell r="BN119">
            <v>-55503.99723392367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</row>
        <row r="120"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1020000</v>
          </cell>
          <cell r="Q120">
            <v>884930.76744695718</v>
          </cell>
          <cell r="R120">
            <v>992257.99288191972</v>
          </cell>
          <cell r="S120">
            <v>998945.966199819</v>
          </cell>
          <cell r="T120">
            <v>1001465.4009056162</v>
          </cell>
          <cell r="U120">
            <v>1025622.8066100884</v>
          </cell>
          <cell r="V120">
            <v>1029319.1812171408</v>
          </cell>
          <cell r="W120">
            <v>1051513.6841857508</v>
          </cell>
          <cell r="X120">
            <v>1054699.5548567926</v>
          </cell>
          <cell r="Y120">
            <v>1074503.2218872383</v>
          </cell>
          <cell r="Z120">
            <v>1081232.1684362432</v>
          </cell>
          <cell r="AA120">
            <v>1069749.7668982258</v>
          </cell>
          <cell r="AB120">
            <v>1080622.3286937955</v>
          </cell>
          <cell r="AC120">
            <v>1059985.052088581</v>
          </cell>
          <cell r="AD120">
            <v>1052704.0127818128</v>
          </cell>
          <cell r="AE120">
            <v>1057374.255512225</v>
          </cell>
          <cell r="AF120">
            <v>1007653.9894565986</v>
          </cell>
          <cell r="AG120">
            <v>962236.18829411897</v>
          </cell>
          <cell r="AH120">
            <v>953421.50315479934</v>
          </cell>
          <cell r="AI120">
            <v>940060.14774870581</v>
          </cell>
          <cell r="AJ120">
            <v>990796.64605476381</v>
          </cell>
          <cell r="AK120">
            <v>960363.15816784557</v>
          </cell>
          <cell r="AL120">
            <v>1022649.1042975595</v>
          </cell>
          <cell r="AM120">
            <v>1098291.5797809365</v>
          </cell>
          <cell r="AN120">
            <v>1016085.9909436057</v>
          </cell>
          <cell r="AO120">
            <v>1074448.3799450006</v>
          </cell>
          <cell r="AP120">
            <v>1043839.1815435948</v>
          </cell>
          <cell r="AQ120">
            <v>1055174.7959821371</v>
          </cell>
          <cell r="AR120">
            <v>1055936.0455995924</v>
          </cell>
          <cell r="AS120">
            <v>1048661.5075331153</v>
          </cell>
          <cell r="AT120">
            <v>1129287.7453351603</v>
          </cell>
          <cell r="AU120">
            <v>1117699.6523093279</v>
          </cell>
          <cell r="AV120">
            <v>1111822.2720532755</v>
          </cell>
          <cell r="AW120">
            <v>1122023.7810988529</v>
          </cell>
          <cell r="AX120">
            <v>1022792.9206156493</v>
          </cell>
          <cell r="AY120">
            <v>1032004.1163044034</v>
          </cell>
          <cell r="AZ120">
            <v>1055290.6286557978</v>
          </cell>
          <cell r="BA120">
            <v>1141523.1469780509</v>
          </cell>
          <cell r="BB120">
            <v>868561.97861228348</v>
          </cell>
          <cell r="BC120">
            <v>955865.97209653328</v>
          </cell>
          <cell r="BD120">
            <v>1040548.8021872324</v>
          </cell>
          <cell r="BE120">
            <v>1042198.6271219001</v>
          </cell>
          <cell r="BF120">
            <v>553508.01582036342</v>
          </cell>
          <cell r="BG120">
            <v>1167530.9261835343</v>
          </cell>
          <cell r="BH120">
            <v>912910.40966057952</v>
          </cell>
          <cell r="BI120">
            <v>1084591.8707811795</v>
          </cell>
          <cell r="BJ120">
            <v>688137.59636215598</v>
          </cell>
          <cell r="BK120">
            <v>1172758.5206808441</v>
          </cell>
          <cell r="BL120">
            <v>1110840.2660790049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</row>
        <row r="122">
          <cell r="J122">
            <v>0</v>
          </cell>
          <cell r="K122">
            <v>0</v>
          </cell>
          <cell r="L122">
            <v>55254.630067209247</v>
          </cell>
          <cell r="M122">
            <v>-2.3283064365386963E-10</v>
          </cell>
          <cell r="N122">
            <v>0</v>
          </cell>
          <cell r="O122">
            <v>-4.6566128730773926E-10</v>
          </cell>
          <cell r="P122">
            <v>-2.4377685040235519E-3</v>
          </cell>
          <cell r="Q122">
            <v>152699.76123135595</v>
          </cell>
          <cell r="R122">
            <v>-48322.602765055388</v>
          </cell>
          <cell r="S122">
            <v>-76326.446546250707</v>
          </cell>
          <cell r="T122">
            <v>0</v>
          </cell>
          <cell r="U122">
            <v>6474.1473022637365</v>
          </cell>
          <cell r="V122">
            <v>27394.038543794202</v>
          </cell>
          <cell r="W122">
            <v>5176.942556195223</v>
          </cell>
          <cell r="X122">
            <v>-2812.9761445168115</v>
          </cell>
          <cell r="Y122">
            <v>-22149.328651120566</v>
          </cell>
          <cell r="Z122">
            <v>-5426.3145188284107</v>
          </cell>
          <cell r="AA122">
            <v>33508.960486773867</v>
          </cell>
          <cell r="AB122">
            <v>17930.008806325233</v>
          </cell>
          <cell r="AC122">
            <v>13369.017798414658</v>
          </cell>
          <cell r="AD122">
            <v>-18821.081563406857</v>
          </cell>
          <cell r="AE122">
            <v>-43561.62758836578</v>
          </cell>
          <cell r="AF122">
            <v>23477.82378920386</v>
          </cell>
          <cell r="AG122">
            <v>57098.88248999347</v>
          </cell>
          <cell r="AH122">
            <v>-4076.2976670511998</v>
          </cell>
          <cell r="AI122">
            <v>-58287.16541040648</v>
          </cell>
          <cell r="AJ122">
            <v>-29295.030229268144</v>
          </cell>
          <cell r="AK122">
            <v>18499.076595416482</v>
          </cell>
          <cell r="AL122">
            <v>-18499.076595416482</v>
          </cell>
          <cell r="AM122">
            <v>0</v>
          </cell>
          <cell r="AN122">
            <v>101513.37201358922</v>
          </cell>
          <cell r="AO122">
            <v>-31809.645444193273</v>
          </cell>
          <cell r="AP122">
            <v>-48151.235725144041</v>
          </cell>
          <cell r="AQ122">
            <v>-21552.490844251908</v>
          </cell>
          <cell r="AR122">
            <v>0</v>
          </cell>
          <cell r="AS122">
            <v>28401.173165768283</v>
          </cell>
          <cell r="AT122">
            <v>-28401.173165768283</v>
          </cell>
          <cell r="AU122">
            <v>11565.253762200125</v>
          </cell>
          <cell r="AV122">
            <v>33525.844091060106</v>
          </cell>
          <cell r="AW122">
            <v>7147.7816358732525</v>
          </cell>
          <cell r="AX122">
            <v>70735.456289843947</v>
          </cell>
          <cell r="AY122">
            <v>-43711.589840672503</v>
          </cell>
          <cell r="AZ122">
            <v>-79262.745938304928</v>
          </cell>
          <cell r="BA122">
            <v>0</v>
          </cell>
          <cell r="BB122">
            <v>260430.37565021287</v>
          </cell>
          <cell r="BC122">
            <v>-88997.75323611754</v>
          </cell>
          <cell r="BD122">
            <v>-171432.62241409533</v>
          </cell>
          <cell r="BE122">
            <v>0</v>
          </cell>
          <cell r="BF122">
            <v>421530.62452640524</v>
          </cell>
          <cell r="BG122">
            <v>-421530.62452640524</v>
          </cell>
          <cell r="BH122">
            <v>0</v>
          </cell>
          <cell r="BI122">
            <v>0</v>
          </cell>
          <cell r="BJ122">
            <v>318899.72392575548</v>
          </cell>
          <cell r="BK122">
            <v>-318899.72392575548</v>
          </cell>
          <cell r="BL122">
            <v>0</v>
          </cell>
          <cell r="BM122">
            <v>338901.37477462902</v>
          </cell>
          <cell r="BN122">
            <v>-20000</v>
          </cell>
          <cell r="BO122">
            <v>-75503.99723392367</v>
          </cell>
          <cell r="BP122">
            <v>-75503.99723392367</v>
          </cell>
          <cell r="BQ122">
            <v>-75503.99723392367</v>
          </cell>
          <cell r="BR122">
            <v>-75503.99723392367</v>
          </cell>
          <cell r="BS122">
            <v>-75503.99723392367</v>
          </cell>
          <cell r="BT122">
            <v>-75503.99723392367</v>
          </cell>
          <cell r="BU122">
            <v>-75503.99723392367</v>
          </cell>
          <cell r="BV122">
            <v>-75503.99723392367</v>
          </cell>
          <cell r="BW122">
            <v>-75503.99723392367</v>
          </cell>
          <cell r="BX122">
            <v>-75503.99723392367</v>
          </cell>
          <cell r="BY122">
            <v>-75503.99723392367</v>
          </cell>
          <cell r="BZ122">
            <v>-75503.99723392367</v>
          </cell>
          <cell r="CA122">
            <v>-75503.99723392367</v>
          </cell>
          <cell r="CB122">
            <v>-75503.99723392367</v>
          </cell>
          <cell r="CC122">
            <v>-75503.99723392367</v>
          </cell>
          <cell r="CD122">
            <v>-75503.99723392367</v>
          </cell>
          <cell r="CE122">
            <v>-75503.99723392367</v>
          </cell>
          <cell r="CF122">
            <v>-75503.99723392367</v>
          </cell>
          <cell r="CG122">
            <v>-75503.99723392367</v>
          </cell>
          <cell r="CH122">
            <v>-75503.99723392367</v>
          </cell>
          <cell r="CI122">
            <v>-75503.99723392367</v>
          </cell>
          <cell r="CJ122">
            <v>-75503.99723392367</v>
          </cell>
          <cell r="CK122">
            <v>-75503.99723392367</v>
          </cell>
          <cell r="CL122">
            <v>-75503.99723392367</v>
          </cell>
          <cell r="CM122">
            <v>-75503.99723392367</v>
          </cell>
        </row>
        <row r="123">
          <cell r="J123" t="str">
            <v xml:space="preserve"> </v>
          </cell>
          <cell r="K123" t="str">
            <v xml:space="preserve"> </v>
          </cell>
          <cell r="L123" t="str">
            <v xml:space="preserve"> </v>
          </cell>
          <cell r="M123" t="str">
            <v xml:space="preserve"> </v>
          </cell>
          <cell r="N123" t="str">
            <v xml:space="preserve"> </v>
          </cell>
          <cell r="O123" t="str">
            <v xml:space="preserve"> </v>
          </cell>
          <cell r="P123" t="str">
            <v xml:space="preserve"> </v>
          </cell>
          <cell r="Q123" t="str">
            <v xml:space="preserve"> </v>
          </cell>
          <cell r="R123" t="str">
            <v xml:space="preserve"> </v>
          </cell>
          <cell r="S123" t="str">
            <v xml:space="preserve"> </v>
          </cell>
          <cell r="T123" t="str">
            <v xml:space="preserve"> </v>
          </cell>
          <cell r="U123" t="str">
            <v xml:space="preserve"> </v>
          </cell>
          <cell r="V123" t="str">
            <v xml:space="preserve"> </v>
          </cell>
          <cell r="W123" t="str">
            <v xml:space="preserve"> </v>
          </cell>
          <cell r="X123" t="str">
            <v xml:space="preserve"> </v>
          </cell>
          <cell r="Y123" t="str">
            <v xml:space="preserve"> </v>
          </cell>
          <cell r="Z123" t="str">
            <v xml:space="preserve"> </v>
          </cell>
          <cell r="AA123" t="str">
            <v xml:space="preserve"> </v>
          </cell>
          <cell r="AB123" t="str">
            <v xml:space="preserve"> </v>
          </cell>
          <cell r="AC123" t="str">
            <v xml:space="preserve"> </v>
          </cell>
          <cell r="AD123" t="str">
            <v xml:space="preserve"> </v>
          </cell>
          <cell r="AE123" t="str">
            <v xml:space="preserve"> </v>
          </cell>
          <cell r="AF123" t="str">
            <v xml:space="preserve"> </v>
          </cell>
          <cell r="AG123" t="str">
            <v xml:space="preserve"> </v>
          </cell>
          <cell r="AH123" t="str">
            <v xml:space="preserve"> </v>
          </cell>
          <cell r="AI123" t="str">
            <v xml:space="preserve"> </v>
          </cell>
          <cell r="AJ123" t="str">
            <v xml:space="preserve"> </v>
          </cell>
          <cell r="AK123" t="str">
            <v xml:space="preserve"> </v>
          </cell>
          <cell r="AL123" t="str">
            <v xml:space="preserve"> </v>
          </cell>
          <cell r="AM123" t="str">
            <v xml:space="preserve"> </v>
          </cell>
          <cell r="AN123" t="str">
            <v xml:space="preserve"> </v>
          </cell>
          <cell r="AO123" t="str">
            <v xml:space="preserve"> </v>
          </cell>
          <cell r="AP123" t="str">
            <v xml:space="preserve"> </v>
          </cell>
          <cell r="AQ123" t="str">
            <v xml:space="preserve"> </v>
          </cell>
          <cell r="AR123" t="str">
            <v xml:space="preserve"> </v>
          </cell>
          <cell r="AS123" t="str">
            <v xml:space="preserve"> </v>
          </cell>
          <cell r="AT123" t="str">
            <v xml:space="preserve"> </v>
          </cell>
          <cell r="AU123" t="str">
            <v xml:space="preserve"> </v>
          </cell>
          <cell r="AV123" t="str">
            <v xml:space="preserve"> </v>
          </cell>
          <cell r="AW123" t="str">
            <v xml:space="preserve"> </v>
          </cell>
          <cell r="AX123" t="str">
            <v xml:space="preserve"> </v>
          </cell>
          <cell r="AY123" t="str">
            <v xml:space="preserve"> </v>
          </cell>
          <cell r="AZ123" t="str">
            <v xml:space="preserve"> </v>
          </cell>
          <cell r="BA123" t="str">
            <v xml:space="preserve"> </v>
          </cell>
          <cell r="BB123" t="str">
            <v xml:space="preserve"> </v>
          </cell>
          <cell r="BC123" t="str">
            <v xml:space="preserve"> </v>
          </cell>
          <cell r="BD123" t="str">
            <v xml:space="preserve"> </v>
          </cell>
          <cell r="BE123" t="str">
            <v xml:space="preserve"> </v>
          </cell>
          <cell r="BF123" t="str">
            <v xml:space="preserve"> </v>
          </cell>
          <cell r="BG123" t="str">
            <v xml:space="preserve"> </v>
          </cell>
          <cell r="BH123" t="str">
            <v xml:space="preserve"> </v>
          </cell>
          <cell r="BI123" t="str">
            <v xml:space="preserve"> </v>
          </cell>
          <cell r="BJ123" t="str">
            <v xml:space="preserve"> </v>
          </cell>
          <cell r="BK123" t="str">
            <v xml:space="preserve"> </v>
          </cell>
          <cell r="BL123" t="str">
            <v xml:space="preserve"> </v>
          </cell>
          <cell r="BM123" t="str">
            <v xml:space="preserve"> </v>
          </cell>
          <cell r="BN123" t="str">
            <v xml:space="preserve"> </v>
          </cell>
          <cell r="BO123" t="str">
            <v xml:space="preserve"> </v>
          </cell>
          <cell r="BP123" t="str">
            <v xml:space="preserve"> </v>
          </cell>
          <cell r="BQ123" t="str">
            <v xml:space="preserve"> </v>
          </cell>
          <cell r="BR123" t="str">
            <v xml:space="preserve"> </v>
          </cell>
          <cell r="BS123" t="str">
            <v xml:space="preserve"> </v>
          </cell>
          <cell r="BT123" t="str">
            <v xml:space="preserve"> </v>
          </cell>
          <cell r="BU123" t="str">
            <v xml:space="preserve"> </v>
          </cell>
          <cell r="BV123" t="str">
            <v xml:space="preserve"> </v>
          </cell>
          <cell r="BW123" t="str">
            <v xml:space="preserve"> </v>
          </cell>
          <cell r="BX123" t="str">
            <v xml:space="preserve"> </v>
          </cell>
          <cell r="BY123" t="str">
            <v xml:space="preserve"> </v>
          </cell>
          <cell r="BZ123" t="str">
            <v xml:space="preserve"> </v>
          </cell>
          <cell r="CA123" t="str">
            <v xml:space="preserve"> </v>
          </cell>
          <cell r="CB123" t="str">
            <v xml:space="preserve"> </v>
          </cell>
          <cell r="CC123" t="str">
            <v xml:space="preserve"> </v>
          </cell>
          <cell r="CD123" t="str">
            <v xml:space="preserve"> </v>
          </cell>
          <cell r="CE123" t="str">
            <v xml:space="preserve"> </v>
          </cell>
          <cell r="CF123" t="str">
            <v xml:space="preserve"> </v>
          </cell>
          <cell r="CG123" t="str">
            <v xml:space="preserve"> </v>
          </cell>
          <cell r="CH123" t="str">
            <v xml:space="preserve"> </v>
          </cell>
          <cell r="CI123" t="str">
            <v xml:space="preserve"> </v>
          </cell>
          <cell r="CJ123" t="str">
            <v xml:space="preserve"> </v>
          </cell>
          <cell r="CK123" t="str">
            <v xml:space="preserve"> </v>
          </cell>
          <cell r="CL123" t="str">
            <v xml:space="preserve"> </v>
          </cell>
          <cell r="CM123" t="str">
            <v xml:space="preserve"> </v>
          </cell>
        </row>
        <row r="124">
          <cell r="J124">
            <v>0</v>
          </cell>
          <cell r="K124">
            <v>-1484813.8620047907</v>
          </cell>
          <cell r="L124">
            <v>-1597175.5717342135</v>
          </cell>
          <cell r="M124">
            <v>-5830981.0324293049</v>
          </cell>
          <cell r="N124">
            <v>-4145487.6097393399</v>
          </cell>
          <cell r="O124">
            <v>-4443855.563444566</v>
          </cell>
          <cell r="P124">
            <v>1743938.5754145063</v>
          </cell>
          <cell r="Q124">
            <v>1848806.2676442503</v>
          </cell>
          <cell r="R124">
            <v>1771202.7158123795</v>
          </cell>
          <cell r="S124">
            <v>1751937.1352781139</v>
          </cell>
          <cell r="T124">
            <v>1850498.6848880181</v>
          </cell>
          <cell r="U124">
            <v>1884138.3219057971</v>
          </cell>
          <cell r="V124">
            <v>1927935.5521957248</v>
          </cell>
          <cell r="W124">
            <v>1930505.5989091748</v>
          </cell>
          <cell r="X124">
            <v>1941765.1413477296</v>
          </cell>
          <cell r="Y124">
            <v>1947708.4261703228</v>
          </cell>
          <cell r="Z124">
            <v>1984868.1455646427</v>
          </cell>
          <cell r="AA124">
            <v>2021169.0346462408</v>
          </cell>
          <cell r="AB124">
            <v>2045368.7079384041</v>
          </cell>
          <cell r="AC124">
            <v>2014245.1806497683</v>
          </cell>
          <cell r="AD124">
            <v>1995091.4058406709</v>
          </cell>
          <cell r="AE124">
            <v>1934559.1249151952</v>
          </cell>
          <cell r="AF124">
            <v>1918909.0800681387</v>
          </cell>
          <cell r="AG124">
            <v>1899939.0040622372</v>
          </cell>
          <cell r="AH124">
            <v>1826358.9571991512</v>
          </cell>
          <cell r="AI124">
            <v>1800075.7408755515</v>
          </cell>
          <cell r="AJ124">
            <v>1876284.8458400005</v>
          </cell>
          <cell r="AK124">
            <v>1944333.3296053025</v>
          </cell>
          <cell r="AL124">
            <v>2020759.5822450786</v>
          </cell>
          <cell r="AM124">
            <v>2048002.7613849179</v>
          </cell>
          <cell r="AN124">
            <v>2098232.1415035147</v>
          </cell>
          <cell r="AO124">
            <v>1998361.9153759945</v>
          </cell>
          <cell r="AP124">
            <v>1970381.7537196875</v>
          </cell>
          <cell r="AQ124">
            <v>2008935.4772829183</v>
          </cell>
          <cell r="AR124">
            <v>2018121.6457746723</v>
          </cell>
          <cell r="AS124">
            <v>2104861.2677866113</v>
          </cell>
          <cell r="AT124">
            <v>2147724.3302352102</v>
          </cell>
          <cell r="AU124">
            <v>2171319.4283763887</v>
          </cell>
          <cell r="AV124">
            <v>2245256.4124720399</v>
          </cell>
          <cell r="AW124">
            <v>2148325.9320833664</v>
          </cell>
          <cell r="AX124">
            <v>2123324.7404513829</v>
          </cell>
          <cell r="AY124">
            <v>2037038.599842685</v>
          </cell>
          <cell r="AZ124">
            <v>2060966.158602369</v>
          </cell>
          <cell r="BA124">
            <v>2198556.9335961211</v>
          </cell>
          <cell r="BB124">
            <v>2147343.7328714668</v>
          </cell>
          <cell r="BC124">
            <v>2005483.7576099664</v>
          </cell>
          <cell r="BD124">
            <v>2003823.6319265859</v>
          </cell>
          <cell r="BE124">
            <v>1921490.5576256383</v>
          </cell>
          <cell r="BF124">
            <v>2236999.7664429648</v>
          </cell>
          <cell r="BG124">
            <v>1840291.4745268859</v>
          </cell>
          <cell r="BH124">
            <v>2038468.4013388255</v>
          </cell>
          <cell r="BI124">
            <v>2196439.8798461342</v>
          </cell>
          <cell r="BJ124">
            <v>2093548.3396632578</v>
          </cell>
          <cell r="BK124">
            <v>2028687.2444683928</v>
          </cell>
          <cell r="BL124">
            <v>2233765.4790806388</v>
          </cell>
          <cell r="BM124">
            <v>1522327.0629149985</v>
          </cell>
          <cell r="BN124">
            <v>-75503.99723392367</v>
          </cell>
          <cell r="BO124">
            <v>-75503.99723392367</v>
          </cell>
          <cell r="BP124">
            <v>-75503.99723392367</v>
          </cell>
          <cell r="BQ124">
            <v>-75503.99723392367</v>
          </cell>
          <cell r="BR124">
            <v>-75503.99723392367</v>
          </cell>
          <cell r="BS124">
            <v>-75503.99723392367</v>
          </cell>
          <cell r="BT124">
            <v>-75503.99723392367</v>
          </cell>
          <cell r="BU124">
            <v>-75503.99723392367</v>
          </cell>
          <cell r="BV124">
            <v>-75503.99723392367</v>
          </cell>
          <cell r="BW124">
            <v>-75503.99723392367</v>
          </cell>
          <cell r="BX124">
            <v>-75503.99723392367</v>
          </cell>
          <cell r="BY124">
            <v>-75503.99723392367</v>
          </cell>
          <cell r="BZ124">
            <v>-75503.99723392367</v>
          </cell>
          <cell r="CA124">
            <v>-75503.99723392367</v>
          </cell>
          <cell r="CB124">
            <v>-75503.99723392367</v>
          </cell>
          <cell r="CC124">
            <v>-75503.99723392367</v>
          </cell>
          <cell r="CD124">
            <v>-75503.99723392367</v>
          </cell>
          <cell r="CE124">
            <v>-75503.99723392367</v>
          </cell>
          <cell r="CF124">
            <v>-75503.99723392367</v>
          </cell>
          <cell r="CG124">
            <v>-75503.99723392367</v>
          </cell>
          <cell r="CH124">
            <v>-75503.99723392367</v>
          </cell>
          <cell r="CI124">
            <v>-75503.99723392367</v>
          </cell>
          <cell r="CJ124">
            <v>-75503.99723392367</v>
          </cell>
          <cell r="CK124">
            <v>-75503.99723392367</v>
          </cell>
          <cell r="CL124">
            <v>-75503.99723392367</v>
          </cell>
          <cell r="CM124">
            <v>-75503.99723392367</v>
          </cell>
        </row>
        <row r="125">
          <cell r="J125">
            <v>0</v>
          </cell>
          <cell r="K125">
            <v>20000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</row>
        <row r="126"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1475567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</row>
        <row r="127"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-0.23199999984353781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</row>
        <row r="128">
          <cell r="J128">
            <v>0</v>
          </cell>
          <cell r="K128">
            <v>1296129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</row>
        <row r="129">
          <cell r="J129">
            <v>0</v>
          </cell>
          <cell r="K129">
            <v>223939.49207200017</v>
          </cell>
          <cell r="L129">
            <v>1597175.5717342133</v>
          </cell>
          <cell r="M129">
            <v>5830981.0324293058</v>
          </cell>
          <cell r="N129">
            <v>4145487.6097393394</v>
          </cell>
          <cell r="O129">
            <v>4443855.5634445678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</row>
        <row r="130"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</row>
        <row r="131">
          <cell r="J131" t="str">
            <v xml:space="preserve"> </v>
          </cell>
          <cell r="K131" t="str">
            <v xml:space="preserve"> </v>
          </cell>
          <cell r="L131" t="str">
            <v xml:space="preserve"> </v>
          </cell>
          <cell r="M131" t="str">
            <v xml:space="preserve"> </v>
          </cell>
          <cell r="N131" t="str">
            <v xml:space="preserve"> </v>
          </cell>
          <cell r="O131" t="str">
            <v xml:space="preserve"> </v>
          </cell>
          <cell r="P131" t="str">
            <v xml:space="preserve"> </v>
          </cell>
          <cell r="Q131" t="str">
            <v xml:space="preserve"> </v>
          </cell>
          <cell r="R131" t="str">
            <v xml:space="preserve"> </v>
          </cell>
          <cell r="S131" t="str">
            <v xml:space="preserve"> </v>
          </cell>
          <cell r="T131" t="str">
            <v xml:space="preserve"> </v>
          </cell>
          <cell r="U131" t="str">
            <v xml:space="preserve"> </v>
          </cell>
          <cell r="V131" t="str">
            <v xml:space="preserve"> </v>
          </cell>
          <cell r="W131" t="str">
            <v xml:space="preserve"> </v>
          </cell>
          <cell r="X131" t="str">
            <v xml:space="preserve"> </v>
          </cell>
          <cell r="Y131" t="str">
            <v xml:space="preserve"> </v>
          </cell>
          <cell r="Z131" t="str">
            <v xml:space="preserve"> </v>
          </cell>
          <cell r="AA131" t="str">
            <v xml:space="preserve"> </v>
          </cell>
          <cell r="AB131" t="str">
            <v xml:space="preserve"> </v>
          </cell>
          <cell r="AC131" t="str">
            <v xml:space="preserve"> </v>
          </cell>
          <cell r="AD131" t="str">
            <v xml:space="preserve"> </v>
          </cell>
          <cell r="AE131" t="str">
            <v xml:space="preserve"> </v>
          </cell>
          <cell r="AF131" t="str">
            <v xml:space="preserve"> </v>
          </cell>
          <cell r="AG131" t="str">
            <v xml:space="preserve"> </v>
          </cell>
          <cell r="AH131" t="str">
            <v xml:space="preserve"> </v>
          </cell>
          <cell r="AI131" t="str">
            <v xml:space="preserve"> </v>
          </cell>
          <cell r="AJ131" t="str">
            <v xml:space="preserve"> </v>
          </cell>
          <cell r="AK131" t="str">
            <v xml:space="preserve"> </v>
          </cell>
          <cell r="AL131" t="str">
            <v xml:space="preserve"> </v>
          </cell>
          <cell r="AM131" t="str">
            <v xml:space="preserve"> </v>
          </cell>
          <cell r="AN131" t="str">
            <v xml:space="preserve"> </v>
          </cell>
          <cell r="AO131" t="str">
            <v xml:space="preserve"> </v>
          </cell>
          <cell r="AP131" t="str">
            <v xml:space="preserve"> </v>
          </cell>
          <cell r="AQ131" t="str">
            <v xml:space="preserve"> </v>
          </cell>
          <cell r="AR131" t="str">
            <v xml:space="preserve"> </v>
          </cell>
          <cell r="AS131" t="str">
            <v xml:space="preserve"> </v>
          </cell>
          <cell r="AT131" t="str">
            <v xml:space="preserve"> </v>
          </cell>
          <cell r="AU131" t="str">
            <v xml:space="preserve"> </v>
          </cell>
          <cell r="AV131" t="str">
            <v xml:space="preserve"> </v>
          </cell>
          <cell r="AW131" t="str">
            <v xml:space="preserve"> </v>
          </cell>
          <cell r="AX131" t="str">
            <v xml:space="preserve"> </v>
          </cell>
          <cell r="AY131" t="str">
            <v xml:space="preserve"> </v>
          </cell>
          <cell r="AZ131" t="str">
            <v xml:space="preserve"> </v>
          </cell>
          <cell r="BA131" t="str">
            <v xml:space="preserve"> </v>
          </cell>
          <cell r="BB131" t="str">
            <v xml:space="preserve"> </v>
          </cell>
          <cell r="BC131" t="str">
            <v xml:space="preserve"> </v>
          </cell>
          <cell r="BD131" t="str">
            <v xml:space="preserve"> </v>
          </cell>
          <cell r="BE131" t="str">
            <v xml:space="preserve"> </v>
          </cell>
          <cell r="BF131" t="str">
            <v xml:space="preserve"> </v>
          </cell>
          <cell r="BG131" t="str">
            <v xml:space="preserve"> </v>
          </cell>
          <cell r="BH131" t="str">
            <v xml:space="preserve"> </v>
          </cell>
          <cell r="BI131" t="str">
            <v xml:space="preserve"> </v>
          </cell>
          <cell r="BJ131" t="str">
            <v xml:space="preserve"> </v>
          </cell>
          <cell r="BK131" t="str">
            <v xml:space="preserve"> </v>
          </cell>
          <cell r="BL131" t="str">
            <v xml:space="preserve"> </v>
          </cell>
          <cell r="BM131" t="str">
            <v xml:space="preserve"> </v>
          </cell>
          <cell r="BN131" t="str">
            <v xml:space="preserve"> </v>
          </cell>
          <cell r="BO131" t="str">
            <v xml:space="preserve"> </v>
          </cell>
          <cell r="BP131" t="str">
            <v xml:space="preserve"> </v>
          </cell>
          <cell r="BQ131" t="str">
            <v xml:space="preserve"> </v>
          </cell>
          <cell r="BR131" t="str">
            <v xml:space="preserve"> </v>
          </cell>
          <cell r="BS131" t="str">
            <v xml:space="preserve"> </v>
          </cell>
          <cell r="BT131" t="str">
            <v xml:space="preserve"> </v>
          </cell>
          <cell r="BU131" t="str">
            <v xml:space="preserve"> </v>
          </cell>
          <cell r="BV131" t="str">
            <v xml:space="preserve"> </v>
          </cell>
          <cell r="BW131" t="str">
            <v xml:space="preserve"> </v>
          </cell>
          <cell r="BX131" t="str">
            <v xml:space="preserve"> </v>
          </cell>
          <cell r="BY131" t="str">
            <v xml:space="preserve"> </v>
          </cell>
          <cell r="BZ131" t="str">
            <v xml:space="preserve"> </v>
          </cell>
          <cell r="CA131" t="str">
            <v xml:space="preserve"> </v>
          </cell>
          <cell r="CB131" t="str">
            <v xml:space="preserve"> </v>
          </cell>
          <cell r="CC131" t="str">
            <v xml:space="preserve"> </v>
          </cell>
          <cell r="CD131" t="str">
            <v xml:space="preserve"> </v>
          </cell>
          <cell r="CE131" t="str">
            <v xml:space="preserve"> </v>
          </cell>
          <cell r="CF131" t="str">
            <v xml:space="preserve"> </v>
          </cell>
          <cell r="CG131" t="str">
            <v xml:space="preserve"> </v>
          </cell>
          <cell r="CH131" t="str">
            <v xml:space="preserve"> </v>
          </cell>
          <cell r="CI131" t="str">
            <v xml:space="preserve"> </v>
          </cell>
          <cell r="CJ131" t="str">
            <v xml:space="preserve"> </v>
          </cell>
          <cell r="CK131" t="str">
            <v xml:space="preserve"> </v>
          </cell>
          <cell r="CL131" t="str">
            <v xml:space="preserve"> </v>
          </cell>
          <cell r="CM131" t="str">
            <v xml:space="preserve"> </v>
          </cell>
        </row>
        <row r="132">
          <cell r="J132">
            <v>0</v>
          </cell>
          <cell r="K132">
            <v>55254.63006720948</v>
          </cell>
          <cell r="L132">
            <v>-2.3283064365386963E-10</v>
          </cell>
          <cell r="M132">
            <v>9.3132257461547852E-10</v>
          </cell>
          <cell r="N132">
            <v>-4.6566128730773926E-10</v>
          </cell>
          <cell r="O132">
            <v>1475566.768000002</v>
          </cell>
          <cell r="P132">
            <v>1743938.5754145063</v>
          </cell>
          <cell r="Q132">
            <v>1848806.2676442503</v>
          </cell>
          <cell r="R132">
            <v>1771202.7158123795</v>
          </cell>
          <cell r="S132">
            <v>1751937.1352781139</v>
          </cell>
          <cell r="T132">
            <v>1850498.6848880181</v>
          </cell>
          <cell r="U132">
            <v>1884138.3219057971</v>
          </cell>
          <cell r="V132">
            <v>1927935.5521957248</v>
          </cell>
          <cell r="W132">
            <v>1930505.5989091748</v>
          </cell>
          <cell r="X132">
            <v>1941765.1413477296</v>
          </cell>
          <cell r="Y132">
            <v>1947708.4261703228</v>
          </cell>
          <cell r="Z132">
            <v>1984868.1455646427</v>
          </cell>
          <cell r="AA132">
            <v>2021169.0346462408</v>
          </cell>
          <cell r="AB132">
            <v>2045368.7079384041</v>
          </cell>
          <cell r="AC132">
            <v>2014245.1806497683</v>
          </cell>
          <cell r="AD132">
            <v>1995091.4058406709</v>
          </cell>
          <cell r="AE132">
            <v>1934559.1249151952</v>
          </cell>
          <cell r="AF132">
            <v>1918909.0800681387</v>
          </cell>
          <cell r="AG132">
            <v>1899939.0040622372</v>
          </cell>
          <cell r="AH132">
            <v>1826358.9571991512</v>
          </cell>
          <cell r="AI132">
            <v>1800075.7408755515</v>
          </cell>
          <cell r="AJ132">
            <v>1876284.8458400005</v>
          </cell>
          <cell r="AK132">
            <v>1944333.3296053025</v>
          </cell>
          <cell r="AL132">
            <v>2020759.5822450786</v>
          </cell>
          <cell r="AM132">
            <v>2048002.7613849179</v>
          </cell>
          <cell r="AN132">
            <v>2098232.1415035147</v>
          </cell>
          <cell r="AO132">
            <v>1998361.9153759945</v>
          </cell>
          <cell r="AP132">
            <v>1970381.7537196875</v>
          </cell>
          <cell r="AQ132">
            <v>2008935.4772829183</v>
          </cell>
          <cell r="AR132">
            <v>2018121.6457746723</v>
          </cell>
          <cell r="AS132">
            <v>2104861.2677866113</v>
          </cell>
          <cell r="AT132">
            <v>2147724.3302352102</v>
          </cell>
          <cell r="AU132">
            <v>2171319.4283763887</v>
          </cell>
          <cell r="AV132">
            <v>2245256.4124720399</v>
          </cell>
          <cell r="AW132">
            <v>2148325.9320833664</v>
          </cell>
          <cell r="AX132">
            <v>2123324.7404513829</v>
          </cell>
          <cell r="AY132">
            <v>2037038.599842685</v>
          </cell>
          <cell r="AZ132">
            <v>2060966.158602369</v>
          </cell>
          <cell r="BA132">
            <v>2198556.9335961211</v>
          </cell>
          <cell r="BB132">
            <v>2147343.7328714668</v>
          </cell>
          <cell r="BC132">
            <v>2005483.7576099664</v>
          </cell>
          <cell r="BD132">
            <v>2003823.6319265859</v>
          </cell>
          <cell r="BE132">
            <v>1921490.5576256383</v>
          </cell>
          <cell r="BF132">
            <v>2236999.7664429648</v>
          </cell>
          <cell r="BG132">
            <v>1840291.4745268859</v>
          </cell>
          <cell r="BH132">
            <v>2038468.4013388255</v>
          </cell>
          <cell r="BI132">
            <v>2196439.8798461342</v>
          </cell>
          <cell r="BJ132">
            <v>2093548.3396632578</v>
          </cell>
          <cell r="BK132">
            <v>2028687.2444683928</v>
          </cell>
          <cell r="BL132">
            <v>2233765.4790806388</v>
          </cell>
          <cell r="BM132">
            <v>1522327.0629149985</v>
          </cell>
          <cell r="BN132">
            <v>-75503.99723392367</v>
          </cell>
          <cell r="BO132">
            <v>-75503.99723392367</v>
          </cell>
          <cell r="BP132">
            <v>-75503.99723392367</v>
          </cell>
          <cell r="BQ132">
            <v>-75503.99723392367</v>
          </cell>
          <cell r="BR132">
            <v>-75503.99723392367</v>
          </cell>
          <cell r="BS132">
            <v>-75503.99723392367</v>
          </cell>
          <cell r="BT132">
            <v>-75503.99723392367</v>
          </cell>
          <cell r="BU132">
            <v>-75503.99723392367</v>
          </cell>
          <cell r="BV132">
            <v>-75503.99723392367</v>
          </cell>
          <cell r="BW132">
            <v>-75503.99723392367</v>
          </cell>
          <cell r="BX132">
            <v>-75503.99723392367</v>
          </cell>
          <cell r="BY132">
            <v>-75503.99723392367</v>
          </cell>
          <cell r="BZ132">
            <v>-75503.99723392367</v>
          </cell>
          <cell r="CA132">
            <v>-75503.99723392367</v>
          </cell>
          <cell r="CB132">
            <v>-75503.99723392367</v>
          </cell>
          <cell r="CC132">
            <v>-75503.99723392367</v>
          </cell>
          <cell r="CD132">
            <v>-75503.99723392367</v>
          </cell>
          <cell r="CE132">
            <v>-75503.99723392367</v>
          </cell>
          <cell r="CF132">
            <v>-75503.99723392367</v>
          </cell>
          <cell r="CG132">
            <v>-75503.99723392367</v>
          </cell>
          <cell r="CH132">
            <v>-75503.99723392367</v>
          </cell>
          <cell r="CI132">
            <v>-75503.99723392367</v>
          </cell>
          <cell r="CJ132">
            <v>-75503.99723392367</v>
          </cell>
          <cell r="CK132">
            <v>-75503.99723392367</v>
          </cell>
          <cell r="CL132">
            <v>-75503.99723392367</v>
          </cell>
          <cell r="CM132">
            <v>-75503.99723392367</v>
          </cell>
        </row>
        <row r="134"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</row>
        <row r="135"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</row>
        <row r="136"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-570147.43962387147</v>
          </cell>
          <cell r="Q136">
            <v>-568816.47901232226</v>
          </cell>
          <cell r="R136">
            <v>-564987.67462672875</v>
          </cell>
          <cell r="S136">
            <v>-560879.04446851928</v>
          </cell>
          <cell r="T136">
            <v>-556576.61373056716</v>
          </cell>
          <cell r="U136">
            <v>-551579.26913840824</v>
          </cell>
          <cell r="V136">
            <v>-546331.75580183056</v>
          </cell>
          <cell r="W136">
            <v>-540402.87514062144</v>
          </cell>
          <cell r="X136">
            <v>-534204.61649049679</v>
          </cell>
          <cell r="Y136">
            <v>-527348.13276470022</v>
          </cell>
          <cell r="Z136">
            <v>-520110.51896332484</v>
          </cell>
          <cell r="AA136">
            <v>-512895.48972028599</v>
          </cell>
          <cell r="AB136">
            <v>-505192.71300023806</v>
          </cell>
          <cell r="AC136">
            <v>-497706.40007292939</v>
          </cell>
          <cell r="AD136">
            <v>-490138.37549485237</v>
          </cell>
          <cell r="AE136">
            <v>-482212.6994906239</v>
          </cell>
          <cell r="AF136">
            <v>-475160.99547840265</v>
          </cell>
          <cell r="AG136">
            <v>-468913.8723806151</v>
          </cell>
          <cell r="AH136">
            <v>-462661.17909170047</v>
          </cell>
          <cell r="AI136">
            <v>-463392.14749410836</v>
          </cell>
          <cell r="AJ136">
            <v>-455991.977988497</v>
          </cell>
          <cell r="AK136">
            <v>-449049.05958412157</v>
          </cell>
          <cell r="AL136">
            <v>-440427.04846698052</v>
          </cell>
          <cell r="AM136">
            <v>-429759.47957228863</v>
          </cell>
          <cell r="AN136">
            <v>-420640.68358041177</v>
          </cell>
          <cell r="AO136">
            <v>-409860.6301793413</v>
          </cell>
          <cell r="AP136">
            <v>-399428.17248215765</v>
          </cell>
          <cell r="AQ136">
            <v>-388381.59815183823</v>
          </cell>
          <cell r="AR136">
            <v>-376945.64035418112</v>
          </cell>
          <cell r="AS136">
            <v>-365293.68202900328</v>
          </cell>
          <cell r="AT136">
            <v>-351378.55054615642</v>
          </cell>
          <cell r="AU136">
            <v>-337264.09856499388</v>
          </cell>
          <cell r="AV136">
            <v>-322811.0910302627</v>
          </cell>
          <cell r="AW136">
            <v>-307634.99442689557</v>
          </cell>
          <cell r="AX136">
            <v>-294251.06248679745</v>
          </cell>
          <cell r="AY136">
            <v>-280202.99797144841</v>
          </cell>
          <cell r="AZ136">
            <v>-265141.80840196862</v>
          </cell>
          <cell r="BA136">
            <v>-243124.57291353657</v>
          </cell>
          <cell r="BB136">
            <v>-231149.08680566101</v>
          </cell>
          <cell r="BC136">
            <v>-218354.85740394008</v>
          </cell>
          <cell r="BD136">
            <v>-193045.79208110296</v>
          </cell>
          <cell r="BE136">
            <v>-166990.9567697735</v>
          </cell>
          <cell r="BF136">
            <v>-159711.31452405482</v>
          </cell>
          <cell r="BG136">
            <v>-128870.5344016256</v>
          </cell>
          <cell r="BH136">
            <v>-101801.02741887291</v>
          </cell>
          <cell r="BI136">
            <v>-72915.667862468501</v>
          </cell>
          <cell r="BJ136">
            <v>-59299.326577711625</v>
          </cell>
          <cell r="BK136">
            <v>-30094.798885192231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J138" t="str">
            <v xml:space="preserve"> </v>
          </cell>
          <cell r="K138" t="str">
            <v xml:space="preserve"> </v>
          </cell>
          <cell r="L138" t="str">
            <v xml:space="preserve"> </v>
          </cell>
          <cell r="M138" t="str">
            <v xml:space="preserve"> </v>
          </cell>
          <cell r="N138" t="str">
            <v xml:space="preserve"> </v>
          </cell>
          <cell r="O138" t="str">
            <v xml:space="preserve"> </v>
          </cell>
          <cell r="P138" t="str">
            <v xml:space="preserve"> </v>
          </cell>
          <cell r="Q138" t="str">
            <v xml:space="preserve"> </v>
          </cell>
          <cell r="R138" t="str">
            <v xml:space="preserve"> </v>
          </cell>
          <cell r="S138" t="str">
            <v xml:space="preserve"> </v>
          </cell>
          <cell r="T138" t="str">
            <v xml:space="preserve"> </v>
          </cell>
          <cell r="U138" t="str">
            <v xml:space="preserve"> </v>
          </cell>
          <cell r="V138" t="str">
            <v xml:space="preserve"> </v>
          </cell>
          <cell r="W138" t="str">
            <v xml:space="preserve"> </v>
          </cell>
          <cell r="X138" t="str">
            <v xml:space="preserve"> </v>
          </cell>
          <cell r="Y138" t="str">
            <v xml:space="preserve"> </v>
          </cell>
          <cell r="Z138" t="str">
            <v xml:space="preserve"> </v>
          </cell>
          <cell r="AA138" t="str">
            <v xml:space="preserve"> </v>
          </cell>
          <cell r="AB138" t="str">
            <v xml:space="preserve"> </v>
          </cell>
          <cell r="AC138" t="str">
            <v xml:space="preserve"> </v>
          </cell>
          <cell r="AD138" t="str">
            <v xml:space="preserve"> </v>
          </cell>
          <cell r="AE138" t="str">
            <v xml:space="preserve"> </v>
          </cell>
          <cell r="AF138" t="str">
            <v xml:space="preserve"> </v>
          </cell>
          <cell r="AG138" t="str">
            <v xml:space="preserve"> </v>
          </cell>
          <cell r="AH138" t="str">
            <v xml:space="preserve"> </v>
          </cell>
          <cell r="AI138" t="str">
            <v xml:space="preserve"> </v>
          </cell>
          <cell r="AJ138" t="str">
            <v xml:space="preserve"> </v>
          </cell>
          <cell r="AK138" t="str">
            <v xml:space="preserve"> </v>
          </cell>
          <cell r="AL138" t="str">
            <v xml:space="preserve"> </v>
          </cell>
          <cell r="AM138" t="str">
            <v xml:space="preserve"> </v>
          </cell>
          <cell r="AN138" t="str">
            <v xml:space="preserve"> </v>
          </cell>
          <cell r="AO138" t="str">
            <v xml:space="preserve"> </v>
          </cell>
          <cell r="AP138" t="str">
            <v xml:space="preserve"> </v>
          </cell>
          <cell r="AQ138" t="str">
            <v xml:space="preserve"> </v>
          </cell>
          <cell r="AR138" t="str">
            <v xml:space="preserve"> </v>
          </cell>
          <cell r="AS138" t="str">
            <v xml:space="preserve"> </v>
          </cell>
          <cell r="AT138" t="str">
            <v xml:space="preserve"> </v>
          </cell>
          <cell r="AU138" t="str">
            <v xml:space="preserve"> </v>
          </cell>
          <cell r="AV138" t="str">
            <v xml:space="preserve"> </v>
          </cell>
          <cell r="AW138" t="str">
            <v xml:space="preserve"> </v>
          </cell>
          <cell r="AX138" t="str">
            <v xml:space="preserve"> </v>
          </cell>
          <cell r="AY138" t="str">
            <v xml:space="preserve"> </v>
          </cell>
          <cell r="AZ138" t="str">
            <v xml:space="preserve"> </v>
          </cell>
          <cell r="BA138" t="str">
            <v xml:space="preserve"> </v>
          </cell>
          <cell r="BB138" t="str">
            <v xml:space="preserve"> </v>
          </cell>
          <cell r="BC138" t="str">
            <v xml:space="preserve"> </v>
          </cell>
          <cell r="BD138" t="str">
            <v xml:space="preserve"> </v>
          </cell>
          <cell r="BE138" t="str">
            <v xml:space="preserve"> </v>
          </cell>
          <cell r="BF138" t="str">
            <v xml:space="preserve"> </v>
          </cell>
          <cell r="BG138" t="str">
            <v xml:space="preserve"> </v>
          </cell>
          <cell r="BH138" t="str">
            <v xml:space="preserve"> </v>
          </cell>
          <cell r="BI138" t="str">
            <v xml:space="preserve"> </v>
          </cell>
          <cell r="BJ138" t="str">
            <v xml:space="preserve"> </v>
          </cell>
          <cell r="BK138" t="str">
            <v xml:space="preserve"> </v>
          </cell>
          <cell r="BL138" t="str">
            <v xml:space="preserve"> </v>
          </cell>
          <cell r="BM138" t="str">
            <v xml:space="preserve"> </v>
          </cell>
          <cell r="BN138" t="str">
            <v xml:space="preserve"> </v>
          </cell>
          <cell r="BO138" t="str">
            <v xml:space="preserve"> </v>
          </cell>
          <cell r="BP138" t="str">
            <v xml:space="preserve"> </v>
          </cell>
          <cell r="BQ138" t="str">
            <v xml:space="preserve"> </v>
          </cell>
          <cell r="BR138" t="str">
            <v xml:space="preserve"> </v>
          </cell>
          <cell r="BS138" t="str">
            <v xml:space="preserve"> </v>
          </cell>
          <cell r="BT138" t="str">
            <v xml:space="preserve"> </v>
          </cell>
          <cell r="BU138" t="str">
            <v xml:space="preserve"> </v>
          </cell>
          <cell r="BV138" t="str">
            <v xml:space="preserve"> </v>
          </cell>
          <cell r="BW138" t="str">
            <v xml:space="preserve"> </v>
          </cell>
          <cell r="BX138" t="str">
            <v xml:space="preserve"> </v>
          </cell>
          <cell r="BY138" t="str">
            <v xml:space="preserve"> </v>
          </cell>
          <cell r="BZ138" t="str">
            <v xml:space="preserve"> </v>
          </cell>
          <cell r="CA138" t="str">
            <v xml:space="preserve"> </v>
          </cell>
          <cell r="CB138" t="str">
            <v xml:space="preserve"> </v>
          </cell>
          <cell r="CC138" t="str">
            <v xml:space="preserve"> </v>
          </cell>
          <cell r="CD138" t="str">
            <v xml:space="preserve"> </v>
          </cell>
          <cell r="CE138" t="str">
            <v xml:space="preserve"> </v>
          </cell>
          <cell r="CF138" t="str">
            <v xml:space="preserve"> </v>
          </cell>
          <cell r="CG138" t="str">
            <v xml:space="preserve"> </v>
          </cell>
          <cell r="CH138" t="str">
            <v xml:space="preserve"> </v>
          </cell>
          <cell r="CI138" t="str">
            <v xml:space="preserve"> </v>
          </cell>
          <cell r="CJ138" t="str">
            <v xml:space="preserve"> </v>
          </cell>
          <cell r="CK138" t="str">
            <v xml:space="preserve"> </v>
          </cell>
          <cell r="CL138" t="str">
            <v xml:space="preserve"> </v>
          </cell>
          <cell r="CM138" t="str">
            <v xml:space="preserve"> </v>
          </cell>
        </row>
        <row r="139">
          <cell r="J139">
            <v>0</v>
          </cell>
          <cell r="K139">
            <v>55254.63006720948</v>
          </cell>
          <cell r="L139">
            <v>-2.3283064365386963E-10</v>
          </cell>
          <cell r="M139">
            <v>9.3132257461547852E-10</v>
          </cell>
          <cell r="N139">
            <v>-4.6566128730773926E-10</v>
          </cell>
          <cell r="O139">
            <v>1475566.768000002</v>
          </cell>
          <cell r="P139">
            <v>1173791.1357906349</v>
          </cell>
          <cell r="Q139">
            <v>1279989.7886319282</v>
          </cell>
          <cell r="R139">
            <v>1206215.0411856507</v>
          </cell>
          <cell r="S139">
            <v>1191058.0908095946</v>
          </cell>
          <cell r="T139">
            <v>1293922.0711574508</v>
          </cell>
          <cell r="U139">
            <v>1332559.052767389</v>
          </cell>
          <cell r="V139">
            <v>1381603.7963938941</v>
          </cell>
          <cell r="W139">
            <v>1390102.7237685532</v>
          </cell>
          <cell r="X139">
            <v>1407560.5248572328</v>
          </cell>
          <cell r="Y139">
            <v>1420360.2934056227</v>
          </cell>
          <cell r="Z139">
            <v>1464757.6266013179</v>
          </cell>
          <cell r="AA139">
            <v>1508273.5449259547</v>
          </cell>
          <cell r="AB139">
            <v>1540175.9949381659</v>
          </cell>
          <cell r="AC139">
            <v>1516538.7805768389</v>
          </cell>
          <cell r="AD139">
            <v>1504953.0303458185</v>
          </cell>
          <cell r="AE139">
            <v>1452346.4254245711</v>
          </cell>
          <cell r="AF139">
            <v>1443748.0845897361</v>
          </cell>
          <cell r="AG139">
            <v>1431025.131681622</v>
          </cell>
          <cell r="AH139">
            <v>1363697.7781074508</v>
          </cell>
          <cell r="AI139">
            <v>1336683.5933814431</v>
          </cell>
          <cell r="AJ139">
            <v>1420292.8678515037</v>
          </cell>
          <cell r="AK139">
            <v>1495284.2700211811</v>
          </cell>
          <cell r="AL139">
            <v>1580332.5337780982</v>
          </cell>
          <cell r="AM139">
            <v>1618243.2818126292</v>
          </cell>
          <cell r="AN139">
            <v>1677591.4579231029</v>
          </cell>
          <cell r="AO139">
            <v>1588501.2851966531</v>
          </cell>
          <cell r="AP139">
            <v>1570953.5812375299</v>
          </cell>
          <cell r="AQ139">
            <v>1620553.8791310801</v>
          </cell>
          <cell r="AR139">
            <v>1641176.0054204911</v>
          </cell>
          <cell r="AS139">
            <v>1739567.5857576081</v>
          </cell>
          <cell r="AT139">
            <v>1796345.7796890538</v>
          </cell>
          <cell r="AU139">
            <v>1834055.3298113949</v>
          </cell>
          <cell r="AV139">
            <v>1922445.3214417773</v>
          </cell>
          <cell r="AW139">
            <v>1840690.9376564708</v>
          </cell>
          <cell r="AX139">
            <v>1829073.6779645854</v>
          </cell>
          <cell r="AY139">
            <v>1756835.6018712367</v>
          </cell>
          <cell r="AZ139">
            <v>1795824.3502004005</v>
          </cell>
          <cell r="BA139">
            <v>1955432.3606825846</v>
          </cell>
          <cell r="BB139">
            <v>1916194.6460658058</v>
          </cell>
          <cell r="BC139">
            <v>1787128.9002060264</v>
          </cell>
          <cell r="BD139">
            <v>1810777.839845483</v>
          </cell>
          <cell r="BE139">
            <v>1754499.6008558648</v>
          </cell>
          <cell r="BF139">
            <v>2077288.45191891</v>
          </cell>
          <cell r="BG139">
            <v>1711420.9401252603</v>
          </cell>
          <cell r="BH139">
            <v>1936667.3739199527</v>
          </cell>
          <cell r="BI139">
            <v>2123524.2119836658</v>
          </cell>
          <cell r="BJ139">
            <v>2034249.0130855462</v>
          </cell>
          <cell r="BK139">
            <v>1998592.4455832005</v>
          </cell>
          <cell r="BL139">
            <v>2233765.4790806388</v>
          </cell>
          <cell r="BM139">
            <v>1522327.0629149985</v>
          </cell>
          <cell r="BN139">
            <v>-75503.99723392367</v>
          </cell>
          <cell r="BO139">
            <v>-75503.99723392367</v>
          </cell>
          <cell r="BP139">
            <v>-75503.99723392367</v>
          </cell>
          <cell r="BQ139">
            <v>-75503.99723392367</v>
          </cell>
          <cell r="BR139">
            <v>-75503.99723392367</v>
          </cell>
          <cell r="BS139">
            <v>-75503.99723392367</v>
          </cell>
          <cell r="BT139">
            <v>-75503.99723392367</v>
          </cell>
          <cell r="BU139">
            <v>-75503.99723392367</v>
          </cell>
          <cell r="BV139">
            <v>-75503.99723392367</v>
          </cell>
          <cell r="BW139">
            <v>-75503.99723392367</v>
          </cell>
          <cell r="BX139">
            <v>-75503.99723392367</v>
          </cell>
          <cell r="BY139">
            <v>-75503.99723392367</v>
          </cell>
          <cell r="BZ139">
            <v>-75503.99723392367</v>
          </cell>
          <cell r="CA139">
            <v>-75503.99723392367</v>
          </cell>
          <cell r="CB139">
            <v>-75503.99723392367</v>
          </cell>
          <cell r="CC139">
            <v>-75503.99723392367</v>
          </cell>
          <cell r="CD139">
            <v>-75503.99723392367</v>
          </cell>
          <cell r="CE139">
            <v>-75503.99723392367</v>
          </cell>
          <cell r="CF139">
            <v>-75503.99723392367</v>
          </cell>
          <cell r="CG139">
            <v>-75503.99723392367</v>
          </cell>
          <cell r="CH139">
            <v>-75503.99723392367</v>
          </cell>
          <cell r="CI139">
            <v>-75503.99723392367</v>
          </cell>
          <cell r="CJ139">
            <v>-75503.99723392367</v>
          </cell>
          <cell r="CK139">
            <v>-75503.99723392367</v>
          </cell>
          <cell r="CL139">
            <v>-75503.99723392367</v>
          </cell>
          <cell r="CM139">
            <v>-75503.99723392367</v>
          </cell>
        </row>
        <row r="141"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-1475566.7704377696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</row>
        <row r="142"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</row>
        <row r="143"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</row>
        <row r="144"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-40149.641374030041</v>
          </cell>
          <cell r="Q144">
            <v>-115499.37814762234</v>
          </cell>
          <cell r="R144">
            <v>-123940.57792487054</v>
          </cell>
          <cell r="S144">
            <v>-129786.74925949192</v>
          </cell>
          <cell r="T144">
            <v>-150749.45979363183</v>
          </cell>
          <cell r="U144">
            <v>-158296.02825272328</v>
          </cell>
          <cell r="V144">
            <v>-178850.09536075627</v>
          </cell>
          <cell r="W144">
            <v>-186976.12820889067</v>
          </cell>
          <cell r="X144">
            <v>-206832.08825932269</v>
          </cell>
          <cell r="Y144">
            <v>-218329.22477753647</v>
          </cell>
          <cell r="Z144">
            <v>-217647.940966486</v>
          </cell>
          <cell r="AA144">
            <v>-232361.28868922824</v>
          </cell>
          <cell r="AB144">
            <v>-225831.46085395582</v>
          </cell>
          <cell r="AC144">
            <v>-228296.36736280355</v>
          </cell>
          <cell r="AD144">
            <v>-239085.24899633724</v>
          </cell>
          <cell r="AE144">
            <v>-212721.08634151309</v>
          </cell>
          <cell r="AF144">
            <v>-188450.16886236909</v>
          </cell>
          <cell r="AG144">
            <v>-188618.19876062585</v>
          </cell>
          <cell r="AH144">
            <v>-185656.16418326908</v>
          </cell>
          <cell r="AI144">
            <v>-219915.88426779775</v>
          </cell>
          <cell r="AJ144">
            <v>-206327.44143760344</v>
          </cell>
          <cell r="AK144">
            <v>-256226.18475902284</v>
          </cell>
          <cell r="AL144">
            <v>-317015.42034745839</v>
          </cell>
          <cell r="AM144">
            <v>-270989.47969916358</v>
          </cell>
          <cell r="AN144">
            <v>-320358.19914027839</v>
          </cell>
          <cell r="AO144">
            <v>-310028.46054037928</v>
          </cell>
          <cell r="AP144">
            <v>-328278.58336759213</v>
          </cell>
          <cell r="AQ144">
            <v>-339850.15743408748</v>
          </cell>
          <cell r="AR144">
            <v>-346269.19242727768</v>
          </cell>
          <cell r="AS144">
            <v>-413525.45268490043</v>
          </cell>
          <cell r="AT144">
            <v>-419448.79587406968</v>
          </cell>
          <cell r="AU144">
            <v>-429509.88216140307</v>
          </cell>
          <cell r="AV144">
            <v>-450998.41317584284</v>
          </cell>
          <cell r="AW144">
            <v>-397739.43358389713</v>
          </cell>
          <cell r="AX144">
            <v>-417475.91427486012</v>
          </cell>
          <cell r="AY144">
            <v>-447583.64248082601</v>
          </cell>
          <cell r="AZ144">
            <v>-654301.20322234952</v>
          </cell>
          <cell r="BA144">
            <v>-355883.68819838308</v>
          </cell>
          <cell r="BB144">
            <v>-428068.82498505164</v>
          </cell>
          <cell r="BC144">
            <v>-746580.09801879444</v>
          </cell>
          <cell r="BD144">
            <v>-768579.21272358263</v>
          </cell>
          <cell r="BE144">
            <v>-214738.7093132358</v>
          </cell>
          <cell r="BF144">
            <v>-909757.52573537512</v>
          </cell>
          <cell r="BG144">
            <v>-798510.53046468028</v>
          </cell>
          <cell r="BH144">
            <v>-852075.50313877361</v>
          </cell>
          <cell r="BI144">
            <v>-401661.98480108741</v>
          </cell>
          <cell r="BJ144">
            <v>-861490.49240470212</v>
          </cell>
          <cell r="BK144">
            <v>-887752.17950419569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</row>
        <row r="145"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</row>
        <row r="146">
          <cell r="J146" t="str">
            <v xml:space="preserve"> </v>
          </cell>
          <cell r="K146" t="str">
            <v xml:space="preserve"> </v>
          </cell>
          <cell r="L146" t="str">
            <v xml:space="preserve"> </v>
          </cell>
          <cell r="M146" t="str">
            <v xml:space="preserve"> </v>
          </cell>
          <cell r="N146" t="str">
            <v xml:space="preserve"> </v>
          </cell>
          <cell r="O146" t="str">
            <v xml:space="preserve"> </v>
          </cell>
          <cell r="P146" t="str">
            <v xml:space="preserve"> </v>
          </cell>
          <cell r="Q146" t="str">
            <v xml:space="preserve"> </v>
          </cell>
          <cell r="R146" t="str">
            <v xml:space="preserve"> </v>
          </cell>
          <cell r="S146" t="str">
            <v xml:space="preserve"> </v>
          </cell>
          <cell r="T146" t="str">
            <v xml:space="preserve"> </v>
          </cell>
          <cell r="U146" t="str">
            <v xml:space="preserve"> </v>
          </cell>
          <cell r="V146" t="str">
            <v xml:space="preserve"> </v>
          </cell>
          <cell r="W146" t="str">
            <v xml:space="preserve"> </v>
          </cell>
          <cell r="X146" t="str">
            <v xml:space="preserve"> </v>
          </cell>
          <cell r="Y146" t="str">
            <v xml:space="preserve"> </v>
          </cell>
          <cell r="Z146" t="str">
            <v xml:space="preserve"> </v>
          </cell>
          <cell r="AA146" t="str">
            <v xml:space="preserve"> </v>
          </cell>
          <cell r="AB146" t="str">
            <v xml:space="preserve"> </v>
          </cell>
          <cell r="AC146" t="str">
            <v xml:space="preserve"> </v>
          </cell>
          <cell r="AD146" t="str">
            <v xml:space="preserve"> </v>
          </cell>
          <cell r="AE146" t="str">
            <v xml:space="preserve"> </v>
          </cell>
          <cell r="AF146" t="str">
            <v xml:space="preserve"> </v>
          </cell>
          <cell r="AG146" t="str">
            <v xml:space="preserve"> </v>
          </cell>
          <cell r="AH146" t="str">
            <v xml:space="preserve"> </v>
          </cell>
          <cell r="AI146" t="str">
            <v xml:space="preserve"> </v>
          </cell>
          <cell r="AJ146" t="str">
            <v xml:space="preserve"> </v>
          </cell>
          <cell r="AK146" t="str">
            <v xml:space="preserve"> </v>
          </cell>
          <cell r="AL146" t="str">
            <v xml:space="preserve"> </v>
          </cell>
          <cell r="AM146" t="str">
            <v xml:space="preserve"> </v>
          </cell>
          <cell r="AN146" t="str">
            <v xml:space="preserve"> </v>
          </cell>
          <cell r="AO146" t="str">
            <v xml:space="preserve"> </v>
          </cell>
          <cell r="AP146" t="str">
            <v xml:space="preserve"> </v>
          </cell>
          <cell r="AQ146" t="str">
            <v xml:space="preserve"> </v>
          </cell>
          <cell r="AR146" t="str">
            <v xml:space="preserve"> </v>
          </cell>
          <cell r="AS146" t="str">
            <v xml:space="preserve"> </v>
          </cell>
          <cell r="AT146" t="str">
            <v xml:space="preserve"> </v>
          </cell>
          <cell r="AU146" t="str">
            <v xml:space="preserve"> </v>
          </cell>
          <cell r="AV146" t="str">
            <v xml:space="preserve"> </v>
          </cell>
          <cell r="AW146" t="str">
            <v xml:space="preserve"> </v>
          </cell>
          <cell r="AX146" t="str">
            <v xml:space="preserve"> </v>
          </cell>
          <cell r="AY146" t="str">
            <v xml:space="preserve"> </v>
          </cell>
          <cell r="AZ146" t="str">
            <v xml:space="preserve"> </v>
          </cell>
          <cell r="BA146" t="str">
            <v xml:space="preserve"> </v>
          </cell>
          <cell r="BB146" t="str">
            <v xml:space="preserve"> </v>
          </cell>
          <cell r="BC146" t="str">
            <v xml:space="preserve"> </v>
          </cell>
          <cell r="BD146" t="str">
            <v xml:space="preserve"> </v>
          </cell>
          <cell r="BE146" t="str">
            <v xml:space="preserve"> </v>
          </cell>
          <cell r="BF146" t="str">
            <v xml:space="preserve"> </v>
          </cell>
          <cell r="BG146" t="str">
            <v xml:space="preserve"> </v>
          </cell>
          <cell r="BH146" t="str">
            <v xml:space="preserve"> </v>
          </cell>
          <cell r="BI146" t="str">
            <v xml:space="preserve"> </v>
          </cell>
          <cell r="BJ146" t="str">
            <v xml:space="preserve"> </v>
          </cell>
          <cell r="BK146" t="str">
            <v xml:space="preserve"> </v>
          </cell>
          <cell r="BL146" t="str">
            <v xml:space="preserve"> </v>
          </cell>
          <cell r="BM146" t="str">
            <v xml:space="preserve"> </v>
          </cell>
          <cell r="BN146" t="str">
            <v xml:space="preserve"> </v>
          </cell>
          <cell r="BO146" t="str">
            <v xml:space="preserve"> </v>
          </cell>
          <cell r="BP146" t="str">
            <v xml:space="preserve"> </v>
          </cell>
          <cell r="BQ146" t="str">
            <v xml:space="preserve"> </v>
          </cell>
          <cell r="BR146" t="str">
            <v xml:space="preserve"> </v>
          </cell>
          <cell r="BS146" t="str">
            <v xml:space="preserve"> </v>
          </cell>
          <cell r="BT146" t="str">
            <v xml:space="preserve"> </v>
          </cell>
          <cell r="BU146" t="str">
            <v xml:space="preserve"> </v>
          </cell>
          <cell r="BV146" t="str">
            <v xml:space="preserve"> </v>
          </cell>
          <cell r="BW146" t="str">
            <v xml:space="preserve"> </v>
          </cell>
          <cell r="BX146" t="str">
            <v xml:space="preserve"> </v>
          </cell>
          <cell r="BY146" t="str">
            <v xml:space="preserve"> </v>
          </cell>
          <cell r="BZ146" t="str">
            <v xml:space="preserve"> </v>
          </cell>
          <cell r="CA146" t="str">
            <v xml:space="preserve"> </v>
          </cell>
          <cell r="CB146" t="str">
            <v xml:space="preserve"> </v>
          </cell>
          <cell r="CC146" t="str">
            <v xml:space="preserve"> </v>
          </cell>
          <cell r="CD146" t="str">
            <v xml:space="preserve"> </v>
          </cell>
          <cell r="CE146" t="str">
            <v xml:space="preserve"> </v>
          </cell>
          <cell r="CF146" t="str">
            <v xml:space="preserve"> </v>
          </cell>
          <cell r="CG146" t="str">
            <v xml:space="preserve"> </v>
          </cell>
          <cell r="CH146" t="str">
            <v xml:space="preserve"> </v>
          </cell>
          <cell r="CI146" t="str">
            <v xml:space="preserve"> </v>
          </cell>
          <cell r="CJ146" t="str">
            <v xml:space="preserve"> </v>
          </cell>
          <cell r="CK146" t="str">
            <v xml:space="preserve"> </v>
          </cell>
          <cell r="CL146" t="str">
            <v xml:space="preserve"> </v>
          </cell>
          <cell r="CM146" t="str">
            <v xml:space="preserve"> </v>
          </cell>
        </row>
        <row r="147">
          <cell r="J147">
            <v>0</v>
          </cell>
          <cell r="K147">
            <v>55254.63006720948</v>
          </cell>
          <cell r="L147">
            <v>-2.3283064365386963E-10</v>
          </cell>
          <cell r="M147">
            <v>9.3132257461547852E-10</v>
          </cell>
          <cell r="N147">
            <v>-4.6566128730773926E-10</v>
          </cell>
          <cell r="O147">
            <v>-2.4377675727009773E-3</v>
          </cell>
          <cell r="P147">
            <v>1133641.4944166047</v>
          </cell>
          <cell r="Q147">
            <v>1164490.4104843058</v>
          </cell>
          <cell r="R147">
            <v>1082274.4632607801</v>
          </cell>
          <cell r="S147">
            <v>1061271.3415501027</v>
          </cell>
          <cell r="T147">
            <v>1143172.6113638189</v>
          </cell>
          <cell r="U147">
            <v>1174263.0245146658</v>
          </cell>
          <cell r="V147">
            <v>1202753.7010331377</v>
          </cell>
          <cell r="W147">
            <v>1203126.5955596627</v>
          </cell>
          <cell r="X147">
            <v>1200728.4365979102</v>
          </cell>
          <cell r="Y147">
            <v>1202031.0686280862</v>
          </cell>
          <cell r="Z147">
            <v>1247109.6856348319</v>
          </cell>
          <cell r="AA147">
            <v>1275912.2562367264</v>
          </cell>
          <cell r="AB147">
            <v>1314344.5340842102</v>
          </cell>
          <cell r="AC147">
            <v>1288242.4132140353</v>
          </cell>
          <cell r="AD147">
            <v>1265867.7813494813</v>
          </cell>
          <cell r="AE147">
            <v>1239625.3390830581</v>
          </cell>
          <cell r="AF147">
            <v>1255297.9157273669</v>
          </cell>
          <cell r="AG147">
            <v>1242406.9329209961</v>
          </cell>
          <cell r="AH147">
            <v>1178041.6139241818</v>
          </cell>
          <cell r="AI147">
            <v>1116767.7091136454</v>
          </cell>
          <cell r="AJ147">
            <v>1213965.4264139002</v>
          </cell>
          <cell r="AK147">
            <v>1239058.0852621582</v>
          </cell>
          <cell r="AL147">
            <v>1263317.1134306397</v>
          </cell>
          <cell r="AM147">
            <v>1347253.8021134655</v>
          </cell>
          <cell r="AN147">
            <v>1357233.2587828245</v>
          </cell>
          <cell r="AO147">
            <v>1278472.8246562737</v>
          </cell>
          <cell r="AP147">
            <v>1242674.9978699377</v>
          </cell>
          <cell r="AQ147">
            <v>1280703.7216969926</v>
          </cell>
          <cell r="AR147">
            <v>1294906.8129932135</v>
          </cell>
          <cell r="AS147">
            <v>1326042.1330727076</v>
          </cell>
          <cell r="AT147">
            <v>1376896.9838149841</v>
          </cell>
          <cell r="AU147">
            <v>1404545.4476499918</v>
          </cell>
          <cell r="AV147">
            <v>1471446.9082659343</v>
          </cell>
          <cell r="AW147">
            <v>1442951.5040725737</v>
          </cell>
          <cell r="AX147">
            <v>1411597.7636897252</v>
          </cell>
          <cell r="AY147">
            <v>1309251.9593904107</v>
          </cell>
          <cell r="AZ147">
            <v>1141523.1469780509</v>
          </cell>
          <cell r="BA147">
            <v>1599548.6724842014</v>
          </cell>
          <cell r="BB147">
            <v>1488125.821080754</v>
          </cell>
          <cell r="BC147">
            <v>1040548.802187232</v>
          </cell>
          <cell r="BD147">
            <v>1042198.6271219003</v>
          </cell>
          <cell r="BE147">
            <v>1539760.8915426291</v>
          </cell>
          <cell r="BF147">
            <v>1167530.9261835348</v>
          </cell>
          <cell r="BG147">
            <v>912910.40966057999</v>
          </cell>
          <cell r="BH147">
            <v>1084591.8707811791</v>
          </cell>
          <cell r="BI147">
            <v>1721862.2271825783</v>
          </cell>
          <cell r="BJ147">
            <v>1172758.5206808441</v>
          </cell>
          <cell r="BK147">
            <v>1110840.2660790049</v>
          </cell>
          <cell r="BL147">
            <v>2233765.4790806388</v>
          </cell>
          <cell r="BM147">
            <v>1522327.0629149985</v>
          </cell>
          <cell r="BN147">
            <v>-75503.99723392367</v>
          </cell>
          <cell r="BO147">
            <v>-75503.99723392367</v>
          </cell>
          <cell r="BP147">
            <v>-75503.99723392367</v>
          </cell>
          <cell r="BQ147">
            <v>-75503.99723392367</v>
          </cell>
          <cell r="BR147">
            <v>-75503.99723392367</v>
          </cell>
          <cell r="BS147">
            <v>-75503.99723392367</v>
          </cell>
          <cell r="BT147">
            <v>-75503.99723392367</v>
          </cell>
          <cell r="BU147">
            <v>-75503.99723392367</v>
          </cell>
          <cell r="BV147">
            <v>-75503.99723392367</v>
          </cell>
          <cell r="BW147">
            <v>-75503.99723392367</v>
          </cell>
          <cell r="BX147">
            <v>-75503.99723392367</v>
          </cell>
          <cell r="BY147">
            <v>-75503.99723392367</v>
          </cell>
          <cell r="BZ147">
            <v>-75503.99723392367</v>
          </cell>
          <cell r="CA147">
            <v>-75503.99723392367</v>
          </cell>
          <cell r="CB147">
            <v>-75503.99723392367</v>
          </cell>
          <cell r="CC147">
            <v>-75503.99723392367</v>
          </cell>
          <cell r="CD147">
            <v>-75503.99723392367</v>
          </cell>
          <cell r="CE147">
            <v>-75503.99723392367</v>
          </cell>
          <cell r="CF147">
            <v>-75503.99723392367</v>
          </cell>
          <cell r="CG147">
            <v>-75503.99723392367</v>
          </cell>
          <cell r="CH147">
            <v>-75503.99723392367</v>
          </cell>
          <cell r="CI147">
            <v>-75503.99723392367</v>
          </cell>
          <cell r="CJ147">
            <v>-75503.99723392367</v>
          </cell>
          <cell r="CK147">
            <v>-75503.99723392367</v>
          </cell>
          <cell r="CL147">
            <v>-75503.99723392367</v>
          </cell>
          <cell r="CM147">
            <v>-75503.99723392367</v>
          </cell>
        </row>
        <row r="150"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-884930.76744695718</v>
          </cell>
          <cell r="Q150">
            <v>-992257.99288191972</v>
          </cell>
          <cell r="R150">
            <v>-998945.966199819</v>
          </cell>
          <cell r="S150">
            <v>-1001465.4009056162</v>
          </cell>
          <cell r="T150">
            <v>-1025622.8066100884</v>
          </cell>
          <cell r="U150">
            <v>-1029319.1812171408</v>
          </cell>
          <cell r="V150">
            <v>-1051513.6841857508</v>
          </cell>
          <cell r="W150">
            <v>-1054699.5548567926</v>
          </cell>
          <cell r="X150">
            <v>-1074503.2218872383</v>
          </cell>
          <cell r="Y150">
            <v>-1081232.1684362432</v>
          </cell>
          <cell r="Z150">
            <v>-1069749.7668982258</v>
          </cell>
          <cell r="AA150">
            <v>-1080622.3286937955</v>
          </cell>
          <cell r="AB150">
            <v>-1059985.052088581</v>
          </cell>
          <cell r="AC150">
            <v>-1052704.0127818128</v>
          </cell>
          <cell r="AD150">
            <v>-1057374.255512225</v>
          </cell>
          <cell r="AE150">
            <v>-1007653.9894565986</v>
          </cell>
          <cell r="AF150">
            <v>-962236.18829411897</v>
          </cell>
          <cell r="AG150">
            <v>-953421.50315479934</v>
          </cell>
          <cell r="AH150">
            <v>-940060.14774870581</v>
          </cell>
          <cell r="AI150">
            <v>-990796.64605476381</v>
          </cell>
          <cell r="AJ150">
            <v>-960363.15816784557</v>
          </cell>
          <cell r="AK150">
            <v>-1022649.1042975595</v>
          </cell>
          <cell r="AL150">
            <v>-1098291.5797809365</v>
          </cell>
          <cell r="AM150">
            <v>-1016085.9909436057</v>
          </cell>
          <cell r="AN150">
            <v>-1074448.3799450006</v>
          </cell>
          <cell r="AO150">
            <v>-1043839.1815435948</v>
          </cell>
          <cell r="AP150">
            <v>-1055174.7959821371</v>
          </cell>
          <cell r="AQ150">
            <v>-1055936.0455995924</v>
          </cell>
          <cell r="AR150">
            <v>-1048661.5075331153</v>
          </cell>
          <cell r="AS150">
            <v>-1129287.7453351603</v>
          </cell>
          <cell r="AT150">
            <v>-1117699.6523093279</v>
          </cell>
          <cell r="AU150">
            <v>-1111822.2720532755</v>
          </cell>
          <cell r="AV150">
            <v>-1122023.7810988529</v>
          </cell>
          <cell r="AW150">
            <v>-1022792.9206156493</v>
          </cell>
          <cell r="AX150">
            <v>-1032004.1163044034</v>
          </cell>
          <cell r="AY150">
            <v>-1055290.6286557978</v>
          </cell>
          <cell r="AZ150">
            <v>-1141523.1469780509</v>
          </cell>
          <cell r="BA150">
            <v>-868561.97861228348</v>
          </cell>
          <cell r="BB150">
            <v>-955865.97209653328</v>
          </cell>
          <cell r="BC150">
            <v>-1040548.8021872324</v>
          </cell>
          <cell r="BD150">
            <v>-1042198.6271219001</v>
          </cell>
          <cell r="BE150">
            <v>-553508.01582036342</v>
          </cell>
          <cell r="BF150">
            <v>-1167530.9261835343</v>
          </cell>
          <cell r="BG150">
            <v>-912910.40966057952</v>
          </cell>
          <cell r="BH150">
            <v>-1084591.8707811795</v>
          </cell>
          <cell r="BI150">
            <v>-688137.59636215598</v>
          </cell>
          <cell r="BJ150">
            <v>-1172758.5206808441</v>
          </cell>
          <cell r="BK150">
            <v>-1110840.2660790049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</row>
        <row r="151"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-3788.0282382916494</v>
          </cell>
          <cell r="Q151">
            <v>-3683.0335561353995</v>
          </cell>
          <cell r="R151">
            <v>-14331.993748947447</v>
          </cell>
          <cell r="S151">
            <v>-14331.993748947447</v>
          </cell>
          <cell r="T151">
            <v>-14388.527643391906</v>
          </cell>
          <cell r="U151">
            <v>-14388.527643391899</v>
          </cell>
          <cell r="V151">
            <v>-15507.758637059014</v>
          </cell>
          <cell r="W151">
            <v>-15507.758637058985</v>
          </cell>
          <cell r="X151">
            <v>-15455.26129598089</v>
          </cell>
          <cell r="Y151">
            <v>-15455.26129598089</v>
          </cell>
          <cell r="Z151">
            <v>-38507.31935397011</v>
          </cell>
          <cell r="AA151">
            <v>-38507.319353970153</v>
          </cell>
          <cell r="AB151">
            <v>-84207.856008253715</v>
          </cell>
          <cell r="AC151">
            <v>-84207.856008253701</v>
          </cell>
          <cell r="AD151">
            <v>-100724.60900165237</v>
          </cell>
          <cell r="AE151">
            <v>-100724.60900165228</v>
          </cell>
          <cell r="AF151">
            <v>-104716.10431844735</v>
          </cell>
          <cell r="AG151">
            <v>-104716.10431844735</v>
          </cell>
          <cell r="AH151">
            <v>-111999.30613813305</v>
          </cell>
          <cell r="AI151">
            <v>-111999.30613813305</v>
          </cell>
          <cell r="AJ151">
            <v>-133246.35103710595</v>
          </cell>
          <cell r="AK151">
            <v>-133246.35103710584</v>
          </cell>
          <cell r="AL151">
            <v>-122827.51005094475</v>
          </cell>
          <cell r="AM151">
            <v>-122827.51005094475</v>
          </cell>
          <cell r="AN151">
            <v>-106254.22316310159</v>
          </cell>
          <cell r="AO151">
            <v>-106254.22316310159</v>
          </cell>
          <cell r="AP151">
            <v>-116000.07275791437</v>
          </cell>
          <cell r="AQ151">
            <v>-116000.07275791431</v>
          </cell>
          <cell r="AR151">
            <v>-108792.57501777</v>
          </cell>
          <cell r="AS151">
            <v>-108792.57501777017</v>
          </cell>
          <cell r="AT151">
            <v>-137262.41143209732</v>
          </cell>
          <cell r="AU151">
            <v>-137262.41143209732</v>
          </cell>
          <cell r="AV151">
            <v>-186814.58136658871</v>
          </cell>
          <cell r="AW151">
            <v>-186814.58136658865</v>
          </cell>
          <cell r="AX151">
            <v>-189961.2351356576</v>
          </cell>
          <cell r="AY151">
            <v>-189961.23513565771</v>
          </cell>
          <cell r="AZ151">
            <v>0</v>
          </cell>
          <cell r="BA151">
            <v>-350209.31846076576</v>
          </cell>
          <cell r="BB151">
            <v>-240480.22680918663</v>
          </cell>
          <cell r="BC151">
            <v>0</v>
          </cell>
          <cell r="BD151">
            <v>0</v>
          </cell>
          <cell r="BE151">
            <v>-428861.77099698712</v>
          </cell>
          <cell r="BF151">
            <v>0</v>
          </cell>
          <cell r="BG151">
            <v>0</v>
          </cell>
          <cell r="BH151">
            <v>0</v>
          </cell>
          <cell r="BI151">
            <v>-551865.30259362666</v>
          </cell>
          <cell r="BJ151">
            <v>0</v>
          </cell>
          <cell r="BK151">
            <v>0</v>
          </cell>
          <cell r="BL151">
            <v>-283766.90842210653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</row>
        <row r="152">
          <cell r="J152" t="str">
            <v xml:space="preserve"> </v>
          </cell>
          <cell r="K152" t="str">
            <v xml:space="preserve"> </v>
          </cell>
          <cell r="L152" t="str">
            <v xml:space="preserve"> </v>
          </cell>
          <cell r="M152" t="str">
            <v xml:space="preserve"> </v>
          </cell>
          <cell r="N152" t="str">
            <v xml:space="preserve"> </v>
          </cell>
          <cell r="O152" t="str">
            <v xml:space="preserve"> </v>
          </cell>
          <cell r="P152" t="str">
            <v xml:space="preserve"> </v>
          </cell>
          <cell r="Q152" t="str">
            <v xml:space="preserve"> </v>
          </cell>
          <cell r="R152" t="str">
            <v xml:space="preserve"> </v>
          </cell>
          <cell r="S152" t="str">
            <v xml:space="preserve"> </v>
          </cell>
          <cell r="T152" t="str">
            <v xml:space="preserve"> </v>
          </cell>
          <cell r="U152" t="str">
            <v xml:space="preserve"> </v>
          </cell>
          <cell r="V152" t="str">
            <v xml:space="preserve"> </v>
          </cell>
          <cell r="W152" t="str">
            <v xml:space="preserve"> </v>
          </cell>
          <cell r="X152" t="str">
            <v xml:space="preserve"> </v>
          </cell>
          <cell r="Y152" t="str">
            <v xml:space="preserve"> </v>
          </cell>
          <cell r="Z152" t="str">
            <v xml:space="preserve"> </v>
          </cell>
          <cell r="AA152" t="str">
            <v xml:space="preserve"> </v>
          </cell>
          <cell r="AB152" t="str">
            <v xml:space="preserve"> </v>
          </cell>
          <cell r="AC152" t="str">
            <v xml:space="preserve"> </v>
          </cell>
          <cell r="AD152" t="str">
            <v xml:space="preserve"> </v>
          </cell>
          <cell r="AE152" t="str">
            <v xml:space="preserve"> </v>
          </cell>
          <cell r="AF152" t="str">
            <v xml:space="preserve"> </v>
          </cell>
          <cell r="AG152" t="str">
            <v xml:space="preserve"> </v>
          </cell>
          <cell r="AH152" t="str">
            <v xml:space="preserve"> </v>
          </cell>
          <cell r="AI152" t="str">
            <v xml:space="preserve"> </v>
          </cell>
          <cell r="AJ152" t="str">
            <v xml:space="preserve"> </v>
          </cell>
          <cell r="AK152" t="str">
            <v xml:space="preserve"> </v>
          </cell>
          <cell r="AL152" t="str">
            <v xml:space="preserve"> </v>
          </cell>
          <cell r="AM152" t="str">
            <v xml:space="preserve"> </v>
          </cell>
          <cell r="AN152" t="str">
            <v xml:space="preserve"> </v>
          </cell>
          <cell r="AO152" t="str">
            <v xml:space="preserve"> </v>
          </cell>
          <cell r="AP152" t="str">
            <v xml:space="preserve"> </v>
          </cell>
          <cell r="AQ152" t="str">
            <v xml:space="preserve"> </v>
          </cell>
          <cell r="AR152" t="str">
            <v xml:space="preserve"> </v>
          </cell>
          <cell r="AS152" t="str">
            <v xml:space="preserve"> </v>
          </cell>
          <cell r="AT152" t="str">
            <v xml:space="preserve"> </v>
          </cell>
          <cell r="AU152" t="str">
            <v xml:space="preserve"> </v>
          </cell>
          <cell r="AV152" t="str">
            <v xml:space="preserve"> </v>
          </cell>
          <cell r="AW152" t="str">
            <v xml:space="preserve"> </v>
          </cell>
          <cell r="AX152" t="str">
            <v xml:space="preserve"> </v>
          </cell>
          <cell r="AY152" t="str">
            <v xml:space="preserve"> </v>
          </cell>
          <cell r="AZ152" t="str">
            <v xml:space="preserve"> </v>
          </cell>
          <cell r="BA152" t="str">
            <v xml:space="preserve"> </v>
          </cell>
          <cell r="BB152" t="str">
            <v xml:space="preserve"> </v>
          </cell>
          <cell r="BC152" t="str">
            <v xml:space="preserve"> </v>
          </cell>
          <cell r="BD152" t="str">
            <v xml:space="preserve"> </v>
          </cell>
          <cell r="BE152" t="str">
            <v xml:space="preserve"> </v>
          </cell>
          <cell r="BF152" t="str">
            <v xml:space="preserve"> </v>
          </cell>
          <cell r="BG152" t="str">
            <v xml:space="preserve"> </v>
          </cell>
          <cell r="BH152" t="str">
            <v xml:space="preserve"> </v>
          </cell>
          <cell r="BI152" t="str">
            <v xml:space="preserve"> </v>
          </cell>
          <cell r="BJ152" t="str">
            <v xml:space="preserve"> </v>
          </cell>
          <cell r="BK152" t="str">
            <v xml:space="preserve"> </v>
          </cell>
          <cell r="BL152" t="str">
            <v xml:space="preserve"> </v>
          </cell>
          <cell r="BM152" t="str">
            <v xml:space="preserve"> </v>
          </cell>
          <cell r="BN152" t="str">
            <v xml:space="preserve"> </v>
          </cell>
          <cell r="BO152" t="str">
            <v xml:space="preserve"> </v>
          </cell>
          <cell r="BP152" t="str">
            <v xml:space="preserve"> </v>
          </cell>
          <cell r="BQ152" t="str">
            <v xml:space="preserve"> </v>
          </cell>
          <cell r="BR152" t="str">
            <v xml:space="preserve"> </v>
          </cell>
          <cell r="BS152" t="str">
            <v xml:space="preserve"> </v>
          </cell>
          <cell r="BT152" t="str">
            <v xml:space="preserve"> </v>
          </cell>
          <cell r="BU152" t="str">
            <v xml:space="preserve"> </v>
          </cell>
          <cell r="BV152" t="str">
            <v xml:space="preserve"> </v>
          </cell>
          <cell r="BW152" t="str">
            <v xml:space="preserve"> </v>
          </cell>
          <cell r="BX152" t="str">
            <v xml:space="preserve"> </v>
          </cell>
          <cell r="BY152" t="str">
            <v xml:space="preserve"> </v>
          </cell>
          <cell r="BZ152" t="str">
            <v xml:space="preserve"> </v>
          </cell>
          <cell r="CA152" t="str">
            <v xml:space="preserve"> </v>
          </cell>
          <cell r="CB152" t="str">
            <v xml:space="preserve"> </v>
          </cell>
          <cell r="CC152" t="str">
            <v xml:space="preserve"> </v>
          </cell>
          <cell r="CD152" t="str">
            <v xml:space="preserve"> </v>
          </cell>
          <cell r="CE152" t="str">
            <v xml:space="preserve"> </v>
          </cell>
          <cell r="CF152" t="str">
            <v xml:space="preserve"> </v>
          </cell>
          <cell r="CG152" t="str">
            <v xml:space="preserve"> </v>
          </cell>
          <cell r="CH152" t="str">
            <v xml:space="preserve"> </v>
          </cell>
          <cell r="CI152" t="str">
            <v xml:space="preserve"> </v>
          </cell>
          <cell r="CJ152" t="str">
            <v xml:space="preserve"> </v>
          </cell>
          <cell r="CK152" t="str">
            <v xml:space="preserve"> </v>
          </cell>
          <cell r="CL152" t="str">
            <v xml:space="preserve"> </v>
          </cell>
          <cell r="CM152" t="str">
            <v xml:space="preserve"> </v>
          </cell>
        </row>
        <row r="153">
          <cell r="J153">
            <v>0</v>
          </cell>
          <cell r="K153">
            <v>55254.63006720948</v>
          </cell>
          <cell r="L153">
            <v>-2.3283064365386963E-10</v>
          </cell>
          <cell r="M153">
            <v>9.3132257461547852E-10</v>
          </cell>
          <cell r="N153">
            <v>-4.6566128730773926E-10</v>
          </cell>
          <cell r="O153">
            <v>-2.4377675727009773E-3</v>
          </cell>
          <cell r="P153">
            <v>244922.69873135592</v>
          </cell>
          <cell r="Q153">
            <v>168549.38404625069</v>
          </cell>
          <cell r="R153">
            <v>68996.503312013636</v>
          </cell>
          <cell r="S153">
            <v>45473.946895539011</v>
          </cell>
          <cell r="T153">
            <v>103161.27711033852</v>
          </cell>
          <cell r="U153">
            <v>130555.31565413318</v>
          </cell>
          <cell r="V153">
            <v>135732.25821032794</v>
          </cell>
          <cell r="W153">
            <v>132919.28206581113</v>
          </cell>
          <cell r="X153">
            <v>110769.95341469103</v>
          </cell>
          <cell r="Y153">
            <v>105343.63889586215</v>
          </cell>
          <cell r="Z153">
            <v>138852.59938263602</v>
          </cell>
          <cell r="AA153">
            <v>156782.60818896079</v>
          </cell>
          <cell r="AB153">
            <v>170151.62598737545</v>
          </cell>
          <cell r="AC153">
            <v>151330.54442396882</v>
          </cell>
          <cell r="AD153">
            <v>107768.91683560397</v>
          </cell>
          <cell r="AE153">
            <v>131246.74062480713</v>
          </cell>
          <cell r="AF153">
            <v>188345.6231148006</v>
          </cell>
          <cell r="AG153">
            <v>184269.3254477494</v>
          </cell>
          <cell r="AH153">
            <v>125982.16003734292</v>
          </cell>
          <cell r="AI153">
            <v>13971.756920748507</v>
          </cell>
          <cell r="AJ153">
            <v>120355.9172089487</v>
          </cell>
          <cell r="AK153">
            <v>83162.629927492875</v>
          </cell>
          <cell r="AL153">
            <v>42198.023598758504</v>
          </cell>
          <cell r="AM153">
            <v>208340.30111891509</v>
          </cell>
          <cell r="AN153">
            <v>176530.65567472228</v>
          </cell>
          <cell r="AO153">
            <v>128379.41994957731</v>
          </cell>
          <cell r="AP153">
            <v>71500.12912988622</v>
          </cell>
          <cell r="AQ153">
            <v>108767.60333948594</v>
          </cell>
          <cell r="AR153">
            <v>137452.7304423282</v>
          </cell>
          <cell r="AS153">
            <v>87961.81271977711</v>
          </cell>
          <cell r="AT153">
            <v>121934.92007355893</v>
          </cell>
          <cell r="AU153">
            <v>155460.76416461903</v>
          </cell>
          <cell r="AV153">
            <v>162608.54580049275</v>
          </cell>
          <cell r="AW153">
            <v>233344.00209033577</v>
          </cell>
          <cell r="AX153">
            <v>189632.41224966419</v>
          </cell>
          <cell r="AY153">
            <v>64000.095598955173</v>
          </cell>
          <cell r="AZ153">
            <v>0</v>
          </cell>
          <cell r="BA153">
            <v>380777.37541115214</v>
          </cell>
          <cell r="BB153">
            <v>291779.62217503414</v>
          </cell>
          <cell r="BC153">
            <v>-4.6566128730773926E-10</v>
          </cell>
          <cell r="BD153">
            <v>2.3283064365386963E-10</v>
          </cell>
          <cell r="BE153">
            <v>557391.10472527856</v>
          </cell>
          <cell r="BF153">
            <v>4.6566128730773926E-10</v>
          </cell>
          <cell r="BG153">
            <v>4.6566128730773926E-10</v>
          </cell>
          <cell r="BH153">
            <v>-4.6566128730773926E-10</v>
          </cell>
          <cell r="BI153">
            <v>481859.32822679565</v>
          </cell>
          <cell r="BJ153">
            <v>0</v>
          </cell>
          <cell r="BK153">
            <v>0</v>
          </cell>
          <cell r="BL153">
            <v>1949998.5706585324</v>
          </cell>
          <cell r="BM153">
            <v>1522327.0629149985</v>
          </cell>
          <cell r="BN153">
            <v>-75503.99723392367</v>
          </cell>
          <cell r="BO153">
            <v>-75503.99723392367</v>
          </cell>
          <cell r="BP153">
            <v>-75503.99723392367</v>
          </cell>
          <cell r="BQ153">
            <v>-75503.99723392367</v>
          </cell>
          <cell r="BR153">
            <v>-75503.99723392367</v>
          </cell>
          <cell r="BS153">
            <v>-75503.99723392367</v>
          </cell>
          <cell r="BT153">
            <v>-75503.99723392367</v>
          </cell>
          <cell r="BU153">
            <v>-75503.99723392367</v>
          </cell>
          <cell r="BV153">
            <v>-75503.99723392367</v>
          </cell>
          <cell r="BW153">
            <v>-75503.99723392367</v>
          </cell>
          <cell r="BX153">
            <v>-75503.99723392367</v>
          </cell>
          <cell r="BY153">
            <v>-75503.99723392367</v>
          </cell>
          <cell r="BZ153">
            <v>-75503.99723392367</v>
          </cell>
          <cell r="CA153">
            <v>-75503.99723392367</v>
          </cell>
          <cell r="CB153">
            <v>-75503.99723392367</v>
          </cell>
          <cell r="CC153">
            <v>-75503.99723392367</v>
          </cell>
          <cell r="CD153">
            <v>-75503.99723392367</v>
          </cell>
          <cell r="CE153">
            <v>-75503.99723392367</v>
          </cell>
          <cell r="CF153">
            <v>-75503.99723392367</v>
          </cell>
          <cell r="CG153">
            <v>-75503.99723392367</v>
          </cell>
          <cell r="CH153">
            <v>-75503.99723392367</v>
          </cell>
          <cell r="CI153">
            <v>-75503.99723392367</v>
          </cell>
          <cell r="CJ153">
            <v>-75503.99723392367</v>
          </cell>
          <cell r="CK153">
            <v>-75503.99723392367</v>
          </cell>
          <cell r="CL153">
            <v>-75503.99723392367</v>
          </cell>
          <cell r="CM153">
            <v>-75503.99723392367</v>
          </cell>
        </row>
        <row r="155"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</row>
        <row r="156"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</row>
        <row r="157"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</row>
        <row r="158"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</row>
        <row r="159"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</row>
        <row r="160"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-92222.937499999985</v>
          </cell>
          <cell r="Q160">
            <v>-92222.937499999985</v>
          </cell>
          <cell r="R160">
            <v>-68996.503312013636</v>
          </cell>
          <cell r="S160">
            <v>-45473.946895538778</v>
          </cell>
          <cell r="T160">
            <v>-96687.12980807478</v>
          </cell>
          <cell r="U160">
            <v>-96687.12980807478</v>
          </cell>
          <cell r="V160">
            <v>-96687.12980807478</v>
          </cell>
          <cell r="W160">
            <v>-96687.12980807478</v>
          </cell>
          <cell r="X160">
            <v>-96687.12980807478</v>
          </cell>
          <cell r="Y160">
            <v>-96687.12980807478</v>
          </cell>
          <cell r="Z160">
            <v>-96687.12980807478</v>
          </cell>
          <cell r="AA160">
            <v>-96687.12980807478</v>
          </cell>
          <cell r="AB160">
            <v>-96687.12980807478</v>
          </cell>
          <cell r="AC160">
            <v>-96687.12980807478</v>
          </cell>
          <cell r="AD160">
            <v>-96687.12980807478</v>
          </cell>
          <cell r="AE160">
            <v>-96687.12980807478</v>
          </cell>
          <cell r="AF160">
            <v>-96687.12980807478</v>
          </cell>
          <cell r="AG160">
            <v>-96687.12980807478</v>
          </cell>
          <cell r="AH160">
            <v>-96687.12980807478</v>
          </cell>
          <cell r="AI160">
            <v>-13971.756920748507</v>
          </cell>
          <cell r="AJ160">
            <v>-101856.84061353268</v>
          </cell>
          <cell r="AK160">
            <v>-83162.629927493341</v>
          </cell>
          <cell r="AL160">
            <v>-42198.023598758271</v>
          </cell>
          <cell r="AM160">
            <v>-106826.92910532586</v>
          </cell>
          <cell r="AN160">
            <v>-106826.92910532586</v>
          </cell>
          <cell r="AO160">
            <v>-106826.92910532586</v>
          </cell>
          <cell r="AP160">
            <v>-71500.12912988622</v>
          </cell>
          <cell r="AQ160">
            <v>-108767.60333948617</v>
          </cell>
          <cell r="AR160">
            <v>-109051.55727655992</v>
          </cell>
          <cell r="AS160">
            <v>-87961.812719777576</v>
          </cell>
          <cell r="AT160">
            <v>-110369.6663113588</v>
          </cell>
          <cell r="AU160">
            <v>-110369.6663113588</v>
          </cell>
          <cell r="AV160">
            <v>-110369.6663113588</v>
          </cell>
          <cell r="AW160">
            <v>-110369.6663113588</v>
          </cell>
          <cell r="AX160">
            <v>-110369.6663113588</v>
          </cell>
          <cell r="AY160">
            <v>-64000.09559895494</v>
          </cell>
          <cell r="AZ160">
            <v>0</v>
          </cell>
          <cell r="BA160">
            <v>-120346.99976093929</v>
          </cell>
          <cell r="BB160">
            <v>-120346.99976093929</v>
          </cell>
          <cell r="BC160">
            <v>0</v>
          </cell>
          <cell r="BD160">
            <v>0</v>
          </cell>
          <cell r="BE160">
            <v>-135860.48019887289</v>
          </cell>
          <cell r="BF160">
            <v>0</v>
          </cell>
          <cell r="BG160">
            <v>0</v>
          </cell>
          <cell r="BH160">
            <v>0</v>
          </cell>
          <cell r="BI160">
            <v>-162959.60430104064</v>
          </cell>
          <cell r="BJ160">
            <v>0</v>
          </cell>
          <cell r="BK160">
            <v>0</v>
          </cell>
          <cell r="BL160">
            <v>-183966.11579297166</v>
          </cell>
          <cell r="BM160">
            <v>-94770.423287288417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</row>
        <row r="161"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</row>
        <row r="162"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-1427131.0800909318</v>
          </cell>
          <cell r="BM162">
            <v>-1427556.6396277105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</row>
        <row r="163">
          <cell r="J163" t="str">
            <v xml:space="preserve"> </v>
          </cell>
          <cell r="K163" t="str">
            <v xml:space="preserve"> </v>
          </cell>
          <cell r="L163" t="str">
            <v xml:space="preserve"> </v>
          </cell>
          <cell r="M163" t="str">
            <v xml:space="preserve"> </v>
          </cell>
          <cell r="N163" t="str">
            <v xml:space="preserve"> </v>
          </cell>
          <cell r="O163" t="str">
            <v xml:space="preserve"> </v>
          </cell>
          <cell r="P163" t="str">
            <v xml:space="preserve"> </v>
          </cell>
          <cell r="Q163" t="str">
            <v xml:space="preserve"> </v>
          </cell>
          <cell r="R163" t="str">
            <v xml:space="preserve"> </v>
          </cell>
          <cell r="S163" t="str">
            <v xml:space="preserve"> </v>
          </cell>
          <cell r="T163" t="str">
            <v xml:space="preserve"> </v>
          </cell>
          <cell r="U163" t="str">
            <v xml:space="preserve"> </v>
          </cell>
          <cell r="V163" t="str">
            <v xml:space="preserve"> </v>
          </cell>
          <cell r="W163" t="str">
            <v xml:space="preserve"> </v>
          </cell>
          <cell r="X163" t="str">
            <v xml:space="preserve"> </v>
          </cell>
          <cell r="Y163" t="str">
            <v xml:space="preserve"> </v>
          </cell>
          <cell r="Z163" t="str">
            <v xml:space="preserve"> </v>
          </cell>
          <cell r="AA163" t="str">
            <v xml:space="preserve"> </v>
          </cell>
          <cell r="AB163" t="str">
            <v xml:space="preserve"> </v>
          </cell>
          <cell r="AC163" t="str">
            <v xml:space="preserve"> </v>
          </cell>
          <cell r="AD163" t="str">
            <v xml:space="preserve"> </v>
          </cell>
          <cell r="AE163" t="str">
            <v xml:space="preserve"> </v>
          </cell>
          <cell r="AF163" t="str">
            <v xml:space="preserve"> </v>
          </cell>
          <cell r="AG163" t="str">
            <v xml:space="preserve"> </v>
          </cell>
          <cell r="AH163" t="str">
            <v xml:space="preserve"> </v>
          </cell>
          <cell r="AI163" t="str">
            <v xml:space="preserve"> </v>
          </cell>
          <cell r="AJ163" t="str">
            <v xml:space="preserve"> </v>
          </cell>
          <cell r="AK163" t="str">
            <v xml:space="preserve"> </v>
          </cell>
          <cell r="AL163" t="str">
            <v xml:space="preserve"> </v>
          </cell>
          <cell r="AM163" t="str">
            <v xml:space="preserve"> </v>
          </cell>
          <cell r="AN163" t="str">
            <v xml:space="preserve"> </v>
          </cell>
          <cell r="AO163" t="str">
            <v xml:space="preserve"> </v>
          </cell>
          <cell r="AP163" t="str">
            <v xml:space="preserve"> </v>
          </cell>
          <cell r="AQ163" t="str">
            <v xml:space="preserve"> </v>
          </cell>
          <cell r="AR163" t="str">
            <v xml:space="preserve"> </v>
          </cell>
          <cell r="AS163" t="str">
            <v xml:space="preserve"> </v>
          </cell>
          <cell r="AT163" t="str">
            <v xml:space="preserve"> </v>
          </cell>
          <cell r="AU163" t="str">
            <v xml:space="preserve"> </v>
          </cell>
          <cell r="AV163" t="str">
            <v xml:space="preserve"> </v>
          </cell>
          <cell r="AW163" t="str">
            <v xml:space="preserve"> </v>
          </cell>
          <cell r="AX163" t="str">
            <v xml:space="preserve"> </v>
          </cell>
          <cell r="AY163" t="str">
            <v xml:space="preserve"> </v>
          </cell>
          <cell r="AZ163" t="str">
            <v xml:space="preserve"> </v>
          </cell>
          <cell r="BA163" t="str">
            <v xml:space="preserve"> </v>
          </cell>
          <cell r="BB163" t="str">
            <v xml:space="preserve"> </v>
          </cell>
          <cell r="BC163" t="str">
            <v xml:space="preserve"> </v>
          </cell>
          <cell r="BD163" t="str">
            <v xml:space="preserve"> </v>
          </cell>
          <cell r="BE163" t="str">
            <v xml:space="preserve"> </v>
          </cell>
          <cell r="BF163" t="str">
            <v xml:space="preserve"> </v>
          </cell>
          <cell r="BG163" t="str">
            <v xml:space="preserve"> </v>
          </cell>
          <cell r="BH163" t="str">
            <v xml:space="preserve"> </v>
          </cell>
          <cell r="BI163" t="str">
            <v xml:space="preserve"> </v>
          </cell>
          <cell r="BJ163" t="str">
            <v xml:space="preserve"> </v>
          </cell>
          <cell r="BK163" t="str">
            <v xml:space="preserve"> </v>
          </cell>
          <cell r="BL163" t="str">
            <v xml:space="preserve"> </v>
          </cell>
          <cell r="BM163" t="str">
            <v xml:space="preserve"> </v>
          </cell>
          <cell r="BN163" t="str">
            <v xml:space="preserve"> </v>
          </cell>
          <cell r="BO163" t="str">
            <v xml:space="preserve"> </v>
          </cell>
          <cell r="BP163" t="str">
            <v xml:space="preserve"> </v>
          </cell>
          <cell r="BQ163" t="str">
            <v xml:space="preserve"> </v>
          </cell>
          <cell r="BR163" t="str">
            <v xml:space="preserve"> </v>
          </cell>
          <cell r="BS163" t="str">
            <v xml:space="preserve"> </v>
          </cell>
          <cell r="BT163" t="str">
            <v xml:space="preserve"> </v>
          </cell>
          <cell r="BU163" t="str">
            <v xml:space="preserve"> </v>
          </cell>
          <cell r="BV163" t="str">
            <v xml:space="preserve"> </v>
          </cell>
          <cell r="BW163" t="str">
            <v xml:space="preserve"> </v>
          </cell>
          <cell r="BX163" t="str">
            <v xml:space="preserve"> </v>
          </cell>
          <cell r="BY163" t="str">
            <v xml:space="preserve"> </v>
          </cell>
          <cell r="BZ163" t="str">
            <v xml:space="preserve"> </v>
          </cell>
          <cell r="CA163" t="str">
            <v xml:space="preserve"> </v>
          </cell>
          <cell r="CB163" t="str">
            <v xml:space="preserve"> </v>
          </cell>
          <cell r="CC163" t="str">
            <v xml:space="preserve"> </v>
          </cell>
          <cell r="CD163" t="str">
            <v xml:space="preserve"> </v>
          </cell>
          <cell r="CE163" t="str">
            <v xml:space="preserve"> </v>
          </cell>
          <cell r="CF163" t="str">
            <v xml:space="preserve"> </v>
          </cell>
          <cell r="CG163" t="str">
            <v xml:space="preserve"> </v>
          </cell>
          <cell r="CH163" t="str">
            <v xml:space="preserve"> </v>
          </cell>
          <cell r="CI163" t="str">
            <v xml:space="preserve"> </v>
          </cell>
          <cell r="CJ163" t="str">
            <v xml:space="preserve"> </v>
          </cell>
          <cell r="CK163" t="str">
            <v xml:space="preserve"> </v>
          </cell>
          <cell r="CL163" t="str">
            <v xml:space="preserve"> </v>
          </cell>
          <cell r="CM163" t="str">
            <v xml:space="preserve"> </v>
          </cell>
        </row>
        <row r="164">
          <cell r="J164">
            <v>0</v>
          </cell>
          <cell r="K164">
            <v>55254.63006720948</v>
          </cell>
          <cell r="L164">
            <v>-2.3283064365386963E-10</v>
          </cell>
          <cell r="M164">
            <v>9.3132257461547852E-10</v>
          </cell>
          <cell r="N164">
            <v>-4.6566128730773926E-10</v>
          </cell>
          <cell r="O164">
            <v>-2.4377675727009773E-3</v>
          </cell>
          <cell r="P164">
            <v>152699.76123135595</v>
          </cell>
          <cell r="Q164">
            <v>76326.446546250707</v>
          </cell>
          <cell r="R164">
            <v>0</v>
          </cell>
          <cell r="S164">
            <v>2.3283064365386963E-10</v>
          </cell>
          <cell r="T164">
            <v>6474.1473022637365</v>
          </cell>
          <cell r="U164">
            <v>33868.185846058404</v>
          </cell>
          <cell r="V164">
            <v>39045.128402253162</v>
          </cell>
          <cell r="W164">
            <v>36232.15225773635</v>
          </cell>
          <cell r="X164">
            <v>14082.82360661625</v>
          </cell>
          <cell r="Y164">
            <v>8656.5090877873736</v>
          </cell>
          <cell r="Z164">
            <v>42165.469574561241</v>
          </cell>
          <cell r="AA164">
            <v>60095.478380886008</v>
          </cell>
          <cell r="AB164">
            <v>73464.496179300666</v>
          </cell>
          <cell r="AC164">
            <v>54643.414615894042</v>
          </cell>
          <cell r="AD164">
            <v>11081.787027529193</v>
          </cell>
          <cell r="AE164">
            <v>34559.610816732355</v>
          </cell>
          <cell r="AF164">
            <v>91658.493306725824</v>
          </cell>
          <cell r="AG164">
            <v>87582.195639674625</v>
          </cell>
          <cell r="AH164">
            <v>29295.030229268144</v>
          </cell>
          <cell r="AI164">
            <v>0</v>
          </cell>
          <cell r="AJ164">
            <v>18499.076595416016</v>
          </cell>
          <cell r="AK164">
            <v>-4.6566128730773926E-10</v>
          </cell>
          <cell r="AL164">
            <v>2.3283064365386963E-10</v>
          </cell>
          <cell r="AM164">
            <v>101513.37201358922</v>
          </cell>
          <cell r="AN164">
            <v>69703.726569396415</v>
          </cell>
          <cell r="AO164">
            <v>21552.490844251442</v>
          </cell>
          <cell r="AP164">
            <v>0</v>
          </cell>
          <cell r="AQ164">
            <v>-2.3283064365386963E-10</v>
          </cell>
          <cell r="AR164">
            <v>28401.173165768283</v>
          </cell>
          <cell r="AS164">
            <v>-4.6566128730773926E-10</v>
          </cell>
          <cell r="AT164">
            <v>11565.253762200125</v>
          </cell>
          <cell r="AU164">
            <v>45091.097853260231</v>
          </cell>
          <cell r="AV164">
            <v>52238.879489133949</v>
          </cell>
          <cell r="AW164">
            <v>122974.33577897697</v>
          </cell>
          <cell r="AX164">
            <v>79262.745938305394</v>
          </cell>
          <cell r="AY164">
            <v>2.3283064365386963E-10</v>
          </cell>
          <cell r="AZ164">
            <v>0</v>
          </cell>
          <cell r="BA164">
            <v>260430.37565021287</v>
          </cell>
          <cell r="BB164">
            <v>171432.62241409486</v>
          </cell>
          <cell r="BC164">
            <v>-4.6566128730773926E-10</v>
          </cell>
          <cell r="BD164">
            <v>2.3283064365386963E-10</v>
          </cell>
          <cell r="BE164">
            <v>421530.62452640571</v>
          </cell>
          <cell r="BF164">
            <v>4.6566128730773926E-10</v>
          </cell>
          <cell r="BG164">
            <v>4.6566128730773926E-10</v>
          </cell>
          <cell r="BH164">
            <v>-4.6566128730773926E-10</v>
          </cell>
          <cell r="BI164">
            <v>318899.72392575501</v>
          </cell>
          <cell r="BJ164">
            <v>0</v>
          </cell>
          <cell r="BK164">
            <v>0</v>
          </cell>
          <cell r="BL164">
            <v>338901.37477462902</v>
          </cell>
          <cell r="BM164">
            <v>0</v>
          </cell>
          <cell r="BN164">
            <v>-75503.99723392367</v>
          </cell>
          <cell r="BO164">
            <v>-75503.99723392367</v>
          </cell>
          <cell r="BP164">
            <v>-75503.99723392367</v>
          </cell>
          <cell r="BQ164">
            <v>-75503.99723392367</v>
          </cell>
          <cell r="BR164">
            <v>-75503.99723392367</v>
          </cell>
          <cell r="BS164">
            <v>-75503.99723392367</v>
          </cell>
          <cell r="BT164">
            <v>-75503.99723392367</v>
          </cell>
          <cell r="BU164">
            <v>-75503.99723392367</v>
          </cell>
          <cell r="BV164">
            <v>-75503.99723392367</v>
          </cell>
          <cell r="BW164">
            <v>-75503.99723392367</v>
          </cell>
          <cell r="BX164">
            <v>-75503.99723392367</v>
          </cell>
          <cell r="BY164">
            <v>-75503.99723392367</v>
          </cell>
          <cell r="BZ164">
            <v>-75503.99723392367</v>
          </cell>
          <cell r="CA164">
            <v>-75503.99723392367</v>
          </cell>
          <cell r="CB164">
            <v>-75503.99723392367</v>
          </cell>
          <cell r="CC164">
            <v>-75503.99723392367</v>
          </cell>
          <cell r="CD164">
            <v>-75503.99723392367</v>
          </cell>
          <cell r="CE164">
            <v>-75503.99723392367</v>
          </cell>
          <cell r="CF164">
            <v>-75503.99723392367</v>
          </cell>
          <cell r="CG164">
            <v>-75503.99723392367</v>
          </cell>
          <cell r="CH164">
            <v>-75503.99723392367</v>
          </cell>
          <cell r="CI164">
            <v>-75503.99723392367</v>
          </cell>
          <cell r="CJ164">
            <v>-75503.99723392367</v>
          </cell>
          <cell r="CK164">
            <v>-75503.99723392367</v>
          </cell>
          <cell r="CL164">
            <v>-75503.99723392367</v>
          </cell>
          <cell r="CM164">
            <v>-75503.99723392367</v>
          </cell>
        </row>
        <row r="165"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-124649.04931130609</v>
          </cell>
          <cell r="R165">
            <v>-76326.446546250707</v>
          </cell>
          <cell r="S165">
            <v>0</v>
          </cell>
          <cell r="T165">
            <v>0</v>
          </cell>
          <cell r="U165">
            <v>-6474.1473022637365</v>
          </cell>
          <cell r="V165">
            <v>-33868.185846057939</v>
          </cell>
          <cell r="W165">
            <v>-39045.128402253162</v>
          </cell>
          <cell r="X165">
            <v>-36232.15225773635</v>
          </cell>
          <cell r="Y165">
            <v>-14082.823606615784</v>
          </cell>
          <cell r="Z165">
            <v>-8656.5090877873736</v>
          </cell>
          <cell r="AA165">
            <v>-42165.469574561241</v>
          </cell>
          <cell r="AB165">
            <v>-60095.478380886474</v>
          </cell>
          <cell r="AC165">
            <v>-73464.496179301132</v>
          </cell>
          <cell r="AD165">
            <v>-54643.414615894275</v>
          </cell>
          <cell r="AE165">
            <v>-11081.787027528495</v>
          </cell>
          <cell r="AF165">
            <v>-34559.610816732355</v>
          </cell>
          <cell r="AG165">
            <v>-91658.493306725824</v>
          </cell>
          <cell r="AH165">
            <v>-87582.195639674625</v>
          </cell>
          <cell r="AI165">
            <v>-29295.030229268144</v>
          </cell>
          <cell r="AJ165">
            <v>0</v>
          </cell>
          <cell r="AK165">
            <v>-18499.076595416482</v>
          </cell>
          <cell r="AL165">
            <v>0</v>
          </cell>
          <cell r="AM165">
            <v>0</v>
          </cell>
          <cell r="AN165">
            <v>-101513.37201358922</v>
          </cell>
          <cell r="AO165">
            <v>-69703.726569395949</v>
          </cell>
          <cell r="AP165">
            <v>-21552.490844251908</v>
          </cell>
          <cell r="AQ165">
            <v>0</v>
          </cell>
          <cell r="AR165">
            <v>0</v>
          </cell>
          <cell r="AS165">
            <v>-28401.173165768283</v>
          </cell>
          <cell r="AT165">
            <v>0</v>
          </cell>
          <cell r="AU165">
            <v>-11565.253762200125</v>
          </cell>
          <cell r="AV165">
            <v>-45091.097853260231</v>
          </cell>
          <cell r="AW165">
            <v>-52238.879489133484</v>
          </cell>
          <cell r="AX165">
            <v>-122974.33577897743</v>
          </cell>
          <cell r="AY165">
            <v>-79262.745938304928</v>
          </cell>
          <cell r="AZ165">
            <v>0</v>
          </cell>
          <cell r="BA165">
            <v>0</v>
          </cell>
          <cell r="BB165">
            <v>-260430.37565021287</v>
          </cell>
          <cell r="BC165">
            <v>-171432.62241409533</v>
          </cell>
          <cell r="BD165">
            <v>0</v>
          </cell>
          <cell r="BE165">
            <v>0</v>
          </cell>
          <cell r="BF165">
            <v>-421530.62452640524</v>
          </cell>
          <cell r="BG165">
            <v>0</v>
          </cell>
          <cell r="BH165">
            <v>0</v>
          </cell>
          <cell r="BI165">
            <v>0</v>
          </cell>
          <cell r="BJ165">
            <v>-318899.72392575548</v>
          </cell>
          <cell r="BK165">
            <v>0</v>
          </cell>
          <cell r="BL165">
            <v>0</v>
          </cell>
          <cell r="BM165">
            <v>-20000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J166" t="str">
            <v xml:space="preserve"> </v>
          </cell>
          <cell r="K166" t="str">
            <v xml:space="preserve"> </v>
          </cell>
          <cell r="L166" t="str">
            <v xml:space="preserve"> </v>
          </cell>
          <cell r="M166" t="str">
            <v xml:space="preserve"> </v>
          </cell>
          <cell r="N166" t="str">
            <v xml:space="preserve"> </v>
          </cell>
          <cell r="O166" t="str">
            <v xml:space="preserve"> </v>
          </cell>
          <cell r="P166" t="str">
            <v xml:space="preserve"> </v>
          </cell>
          <cell r="Q166" t="str">
            <v xml:space="preserve"> </v>
          </cell>
          <cell r="R166" t="str">
            <v xml:space="preserve"> </v>
          </cell>
          <cell r="S166" t="str">
            <v xml:space="preserve"> </v>
          </cell>
          <cell r="T166" t="str">
            <v xml:space="preserve"> </v>
          </cell>
          <cell r="U166" t="str">
            <v xml:space="preserve"> </v>
          </cell>
          <cell r="V166" t="str">
            <v xml:space="preserve"> </v>
          </cell>
          <cell r="W166" t="str">
            <v xml:space="preserve"> </v>
          </cell>
          <cell r="X166" t="str">
            <v xml:space="preserve"> </v>
          </cell>
          <cell r="Y166" t="str">
            <v xml:space="preserve"> </v>
          </cell>
          <cell r="Z166" t="str">
            <v xml:space="preserve"> </v>
          </cell>
          <cell r="AA166" t="str">
            <v xml:space="preserve"> </v>
          </cell>
          <cell r="AB166" t="str">
            <v xml:space="preserve"> </v>
          </cell>
          <cell r="AC166" t="str">
            <v xml:space="preserve"> </v>
          </cell>
          <cell r="AD166" t="str">
            <v xml:space="preserve"> </v>
          </cell>
          <cell r="AE166" t="str">
            <v xml:space="preserve"> </v>
          </cell>
          <cell r="AF166" t="str">
            <v xml:space="preserve"> </v>
          </cell>
          <cell r="AG166" t="str">
            <v xml:space="preserve"> </v>
          </cell>
          <cell r="AH166" t="str">
            <v xml:space="preserve"> </v>
          </cell>
          <cell r="AI166" t="str">
            <v xml:space="preserve"> </v>
          </cell>
          <cell r="AJ166" t="str">
            <v xml:space="preserve"> </v>
          </cell>
          <cell r="AK166" t="str">
            <v xml:space="preserve"> </v>
          </cell>
          <cell r="AL166" t="str">
            <v xml:space="preserve"> </v>
          </cell>
          <cell r="AM166" t="str">
            <v xml:space="preserve"> </v>
          </cell>
          <cell r="AN166" t="str">
            <v xml:space="preserve"> </v>
          </cell>
          <cell r="AO166" t="str">
            <v xml:space="preserve"> </v>
          </cell>
          <cell r="AP166" t="str">
            <v xml:space="preserve"> </v>
          </cell>
          <cell r="AQ166" t="str">
            <v xml:space="preserve"> </v>
          </cell>
          <cell r="AR166" t="str">
            <v xml:space="preserve"> </v>
          </cell>
          <cell r="AS166" t="str">
            <v xml:space="preserve"> </v>
          </cell>
          <cell r="AT166" t="str">
            <v xml:space="preserve"> </v>
          </cell>
          <cell r="AU166" t="str">
            <v xml:space="preserve"> </v>
          </cell>
          <cell r="AV166" t="str">
            <v xml:space="preserve"> </v>
          </cell>
          <cell r="AW166" t="str">
            <v xml:space="preserve"> </v>
          </cell>
          <cell r="AX166" t="str">
            <v xml:space="preserve"> </v>
          </cell>
          <cell r="AY166" t="str">
            <v xml:space="preserve"> </v>
          </cell>
          <cell r="AZ166" t="str">
            <v xml:space="preserve"> </v>
          </cell>
          <cell r="BA166" t="str">
            <v xml:space="preserve"> </v>
          </cell>
          <cell r="BB166" t="str">
            <v xml:space="preserve"> </v>
          </cell>
          <cell r="BC166" t="str">
            <v xml:space="preserve"> </v>
          </cell>
          <cell r="BD166" t="str">
            <v xml:space="preserve"> </v>
          </cell>
          <cell r="BE166" t="str">
            <v xml:space="preserve"> </v>
          </cell>
          <cell r="BF166" t="str">
            <v xml:space="preserve"> </v>
          </cell>
          <cell r="BG166" t="str">
            <v xml:space="preserve"> </v>
          </cell>
          <cell r="BH166" t="str">
            <v xml:space="preserve"> </v>
          </cell>
          <cell r="BI166" t="str">
            <v xml:space="preserve"> </v>
          </cell>
          <cell r="BJ166" t="str">
            <v xml:space="preserve"> </v>
          </cell>
          <cell r="BK166" t="str">
            <v xml:space="preserve"> </v>
          </cell>
          <cell r="BL166" t="str">
            <v xml:space="preserve"> </v>
          </cell>
          <cell r="BM166" t="str">
            <v xml:space="preserve"> </v>
          </cell>
          <cell r="BN166" t="str">
            <v xml:space="preserve"> </v>
          </cell>
          <cell r="BO166" t="str">
            <v xml:space="preserve"> </v>
          </cell>
          <cell r="BP166" t="str">
            <v xml:space="preserve"> </v>
          </cell>
          <cell r="BQ166" t="str">
            <v xml:space="preserve"> </v>
          </cell>
          <cell r="BR166" t="str">
            <v xml:space="preserve"> </v>
          </cell>
          <cell r="BS166" t="str">
            <v xml:space="preserve"> </v>
          </cell>
          <cell r="BT166" t="str">
            <v xml:space="preserve"> </v>
          </cell>
          <cell r="BU166" t="str">
            <v xml:space="preserve"> </v>
          </cell>
          <cell r="BV166" t="str">
            <v xml:space="preserve"> </v>
          </cell>
          <cell r="BW166" t="str">
            <v xml:space="preserve"> </v>
          </cell>
          <cell r="BX166" t="str">
            <v xml:space="preserve"> </v>
          </cell>
          <cell r="BY166" t="str">
            <v xml:space="preserve"> </v>
          </cell>
          <cell r="BZ166" t="str">
            <v xml:space="preserve"> </v>
          </cell>
          <cell r="CA166" t="str">
            <v xml:space="preserve"> </v>
          </cell>
          <cell r="CB166" t="str">
            <v xml:space="preserve"> </v>
          </cell>
          <cell r="CC166" t="str">
            <v xml:space="preserve"> </v>
          </cell>
          <cell r="CD166" t="str">
            <v xml:space="preserve"> </v>
          </cell>
          <cell r="CE166" t="str">
            <v xml:space="preserve"> </v>
          </cell>
          <cell r="CF166" t="str">
            <v xml:space="preserve"> </v>
          </cell>
          <cell r="CG166" t="str">
            <v xml:space="preserve"> </v>
          </cell>
          <cell r="CH166" t="str">
            <v xml:space="preserve"> </v>
          </cell>
          <cell r="CI166" t="str">
            <v xml:space="preserve"> </v>
          </cell>
          <cell r="CJ166" t="str">
            <v xml:space="preserve"> </v>
          </cell>
          <cell r="CK166" t="str">
            <v xml:space="preserve"> </v>
          </cell>
          <cell r="CL166" t="str">
            <v xml:space="preserve"> </v>
          </cell>
          <cell r="CM166" t="str">
            <v xml:space="preserve"> </v>
          </cell>
        </row>
        <row r="167">
          <cell r="J167">
            <v>0</v>
          </cell>
          <cell r="K167">
            <v>55254.63006720948</v>
          </cell>
          <cell r="L167">
            <v>-2.3283064365386963E-10</v>
          </cell>
          <cell r="M167">
            <v>9.3132257461547852E-10</v>
          </cell>
          <cell r="N167">
            <v>-4.6566128730773926E-10</v>
          </cell>
          <cell r="O167">
            <v>-2.4377675727009773E-3</v>
          </cell>
          <cell r="P167">
            <v>152699.76123135595</v>
          </cell>
          <cell r="Q167">
            <v>-48322.602765055388</v>
          </cell>
          <cell r="R167">
            <v>-76326.446546250707</v>
          </cell>
          <cell r="S167">
            <v>2.3283064365386963E-10</v>
          </cell>
          <cell r="T167">
            <v>6474.1473022637365</v>
          </cell>
          <cell r="U167">
            <v>27394.038543794668</v>
          </cell>
          <cell r="V167">
            <v>5176.942556195223</v>
          </cell>
          <cell r="W167">
            <v>-2812.9761445168115</v>
          </cell>
          <cell r="X167">
            <v>-22149.3286511201</v>
          </cell>
          <cell r="Y167">
            <v>-5426.3145188284107</v>
          </cell>
          <cell r="Z167">
            <v>33508.960486773867</v>
          </cell>
          <cell r="AA167">
            <v>17930.008806324768</v>
          </cell>
          <cell r="AB167">
            <v>13369.017798414192</v>
          </cell>
          <cell r="AC167">
            <v>-18821.08156340709</v>
          </cell>
          <cell r="AD167">
            <v>-43561.627588365081</v>
          </cell>
          <cell r="AE167">
            <v>23477.82378920386</v>
          </cell>
          <cell r="AF167">
            <v>57098.88248999347</v>
          </cell>
          <cell r="AG167">
            <v>-4076.2976670511998</v>
          </cell>
          <cell r="AH167">
            <v>-58287.16541040648</v>
          </cell>
          <cell r="AI167">
            <v>-29295.030229268144</v>
          </cell>
          <cell r="AJ167">
            <v>18499.076595416016</v>
          </cell>
          <cell r="AK167">
            <v>-18499.076595416947</v>
          </cell>
          <cell r="AL167">
            <v>2.3283064365386963E-10</v>
          </cell>
          <cell r="AM167">
            <v>101513.37201358922</v>
          </cell>
          <cell r="AN167">
            <v>-31809.645444192807</v>
          </cell>
          <cell r="AO167">
            <v>-48151.235725144506</v>
          </cell>
          <cell r="AP167">
            <v>-21552.490844251908</v>
          </cell>
          <cell r="AQ167">
            <v>-2.3283064365386963E-10</v>
          </cell>
          <cell r="AR167">
            <v>28401.173165768283</v>
          </cell>
          <cell r="AS167">
            <v>-28401.173165768749</v>
          </cell>
          <cell r="AT167">
            <v>11565.253762200125</v>
          </cell>
          <cell r="AU167">
            <v>33525.844091060106</v>
          </cell>
          <cell r="AV167">
            <v>7147.7816358737182</v>
          </cell>
          <cell r="AW167">
            <v>70735.456289843481</v>
          </cell>
          <cell r="AX167">
            <v>-43711.589840672037</v>
          </cell>
          <cell r="AY167">
            <v>-79262.745938304695</v>
          </cell>
          <cell r="AZ167">
            <v>0</v>
          </cell>
          <cell r="BA167">
            <v>260430.37565021287</v>
          </cell>
          <cell r="BB167">
            <v>-88997.753236118006</v>
          </cell>
          <cell r="BC167">
            <v>-171432.62241409579</v>
          </cell>
          <cell r="BD167">
            <v>2.3283064365386963E-10</v>
          </cell>
          <cell r="BE167">
            <v>421530.62452640571</v>
          </cell>
          <cell r="BF167">
            <v>-421530.62452640478</v>
          </cell>
          <cell r="BG167">
            <v>4.6566128730773926E-10</v>
          </cell>
          <cell r="BH167">
            <v>-4.6566128730773926E-10</v>
          </cell>
          <cell r="BI167">
            <v>318899.72392575501</v>
          </cell>
          <cell r="BJ167">
            <v>-318899.72392575548</v>
          </cell>
          <cell r="BK167">
            <v>0</v>
          </cell>
          <cell r="BL167">
            <v>338901.37477462902</v>
          </cell>
          <cell r="BM167">
            <v>-20000</v>
          </cell>
          <cell r="BN167">
            <v>-75503.99723392367</v>
          </cell>
          <cell r="BO167">
            <v>-75503.99723392367</v>
          </cell>
          <cell r="BP167">
            <v>-75503.99723392367</v>
          </cell>
          <cell r="BQ167">
            <v>-75503.99723392367</v>
          </cell>
          <cell r="BR167">
            <v>-75503.99723392367</v>
          </cell>
          <cell r="BS167">
            <v>-75503.99723392367</v>
          </cell>
          <cell r="BT167">
            <v>-75503.99723392367</v>
          </cell>
          <cell r="BU167">
            <v>-75503.99723392367</v>
          </cell>
          <cell r="BV167">
            <v>-75503.99723392367</v>
          </cell>
          <cell r="BW167">
            <v>-75503.99723392367</v>
          </cell>
          <cell r="BX167">
            <v>-75503.99723392367</v>
          </cell>
          <cell r="BY167">
            <v>-75503.99723392367</v>
          </cell>
          <cell r="BZ167">
            <v>-75503.99723392367</v>
          </cell>
          <cell r="CA167">
            <v>-75503.99723392367</v>
          </cell>
          <cell r="CB167">
            <v>-75503.99723392367</v>
          </cell>
          <cell r="CC167">
            <v>-75503.99723392367</v>
          </cell>
          <cell r="CD167">
            <v>-75503.99723392367</v>
          </cell>
          <cell r="CE167">
            <v>-75503.99723392367</v>
          </cell>
          <cell r="CF167">
            <v>-75503.99723392367</v>
          </cell>
          <cell r="CG167">
            <v>-75503.99723392367</v>
          </cell>
          <cell r="CH167">
            <v>-75503.99723392367</v>
          </cell>
          <cell r="CI167">
            <v>-75503.99723392367</v>
          </cell>
          <cell r="CJ167">
            <v>-75503.99723392367</v>
          </cell>
          <cell r="CK167">
            <v>-75503.99723392367</v>
          </cell>
          <cell r="CL167">
            <v>-75503.99723392367</v>
          </cell>
          <cell r="CM167">
            <v>-75503.99723392367</v>
          </cell>
        </row>
        <row r="168">
          <cell r="J168" t="str">
            <v xml:space="preserve"> </v>
          </cell>
          <cell r="K168" t="str">
            <v xml:space="preserve"> </v>
          </cell>
          <cell r="L168" t="str">
            <v xml:space="preserve"> </v>
          </cell>
          <cell r="M168" t="str">
            <v xml:space="preserve"> </v>
          </cell>
          <cell r="N168" t="str">
            <v xml:space="preserve"> </v>
          </cell>
          <cell r="O168" t="str">
            <v xml:space="preserve"> </v>
          </cell>
          <cell r="P168" t="str">
            <v xml:space="preserve"> </v>
          </cell>
          <cell r="Q168" t="str">
            <v xml:space="preserve"> </v>
          </cell>
          <cell r="R168" t="str">
            <v xml:space="preserve"> </v>
          </cell>
          <cell r="S168" t="str">
            <v xml:space="preserve"> </v>
          </cell>
          <cell r="T168" t="str">
            <v xml:space="preserve"> </v>
          </cell>
          <cell r="U168" t="str">
            <v xml:space="preserve"> </v>
          </cell>
          <cell r="V168" t="str">
            <v xml:space="preserve"> </v>
          </cell>
          <cell r="W168" t="str">
            <v xml:space="preserve"> </v>
          </cell>
          <cell r="X168" t="str">
            <v xml:space="preserve"> </v>
          </cell>
          <cell r="Y168" t="str">
            <v xml:space="preserve"> </v>
          </cell>
          <cell r="Z168" t="str">
            <v xml:space="preserve"> </v>
          </cell>
          <cell r="AA168" t="str">
            <v xml:space="preserve"> </v>
          </cell>
          <cell r="AB168" t="str">
            <v xml:space="preserve"> </v>
          </cell>
          <cell r="AC168" t="str">
            <v xml:space="preserve"> </v>
          </cell>
          <cell r="AD168" t="str">
            <v xml:space="preserve"> </v>
          </cell>
          <cell r="AE168" t="str">
            <v xml:space="preserve"> </v>
          </cell>
          <cell r="AF168" t="str">
            <v xml:space="preserve"> </v>
          </cell>
          <cell r="AG168" t="str">
            <v xml:space="preserve"> </v>
          </cell>
          <cell r="AH168" t="str">
            <v xml:space="preserve"> </v>
          </cell>
          <cell r="AI168" t="str">
            <v xml:space="preserve"> </v>
          </cell>
          <cell r="AJ168" t="str">
            <v xml:space="preserve"> </v>
          </cell>
          <cell r="AK168" t="str">
            <v xml:space="preserve"> </v>
          </cell>
          <cell r="AL168" t="str">
            <v xml:space="preserve"> </v>
          </cell>
          <cell r="AM168" t="str">
            <v xml:space="preserve"> </v>
          </cell>
          <cell r="AN168" t="str">
            <v xml:space="preserve"> </v>
          </cell>
          <cell r="AO168" t="str">
            <v xml:space="preserve"> </v>
          </cell>
          <cell r="AP168" t="str">
            <v xml:space="preserve"> </v>
          </cell>
          <cell r="AQ168" t="str">
            <v xml:space="preserve"> </v>
          </cell>
          <cell r="AR168" t="str">
            <v xml:space="preserve"> </v>
          </cell>
          <cell r="AS168" t="str">
            <v xml:space="preserve"> </v>
          </cell>
          <cell r="AT168" t="str">
            <v xml:space="preserve"> </v>
          </cell>
          <cell r="AU168" t="str">
            <v xml:space="preserve"> </v>
          </cell>
          <cell r="AV168" t="str">
            <v xml:space="preserve"> </v>
          </cell>
          <cell r="AW168" t="str">
            <v xml:space="preserve"> </v>
          </cell>
          <cell r="AX168" t="str">
            <v xml:space="preserve"> </v>
          </cell>
          <cell r="AY168" t="str">
            <v xml:space="preserve"> </v>
          </cell>
          <cell r="AZ168" t="str">
            <v xml:space="preserve"> </v>
          </cell>
          <cell r="BA168" t="str">
            <v xml:space="preserve"> </v>
          </cell>
          <cell r="BB168" t="str">
            <v xml:space="preserve"> </v>
          </cell>
          <cell r="BC168" t="str">
            <v xml:space="preserve"> </v>
          </cell>
          <cell r="BD168" t="str">
            <v xml:space="preserve"> </v>
          </cell>
          <cell r="BE168" t="str">
            <v xml:space="preserve"> </v>
          </cell>
          <cell r="BF168" t="str">
            <v xml:space="preserve"> </v>
          </cell>
          <cell r="BG168" t="str">
            <v xml:space="preserve"> </v>
          </cell>
          <cell r="BH168" t="str">
            <v xml:space="preserve"> </v>
          </cell>
          <cell r="BI168" t="str">
            <v xml:space="preserve"> </v>
          </cell>
          <cell r="BJ168" t="str">
            <v xml:space="preserve"> </v>
          </cell>
          <cell r="BK168" t="str">
            <v xml:space="preserve"> </v>
          </cell>
          <cell r="BL168" t="str">
            <v xml:space="preserve"> </v>
          </cell>
          <cell r="BM168" t="str">
            <v xml:space="preserve"> </v>
          </cell>
          <cell r="BN168" t="str">
            <v xml:space="preserve"> </v>
          </cell>
          <cell r="BO168" t="str">
            <v xml:space="preserve"> </v>
          </cell>
          <cell r="BP168" t="str">
            <v xml:space="preserve"> </v>
          </cell>
          <cell r="BQ168" t="str">
            <v xml:space="preserve"> </v>
          </cell>
          <cell r="BR168" t="str">
            <v xml:space="preserve"> </v>
          </cell>
          <cell r="BS168" t="str">
            <v xml:space="preserve"> </v>
          </cell>
          <cell r="BT168" t="str">
            <v xml:space="preserve"> </v>
          </cell>
          <cell r="BU168" t="str">
            <v xml:space="preserve"> </v>
          </cell>
          <cell r="BV168" t="str">
            <v xml:space="preserve"> </v>
          </cell>
          <cell r="BW168" t="str">
            <v xml:space="preserve"> </v>
          </cell>
          <cell r="BX168" t="str">
            <v xml:space="preserve"> </v>
          </cell>
          <cell r="BY168" t="str">
            <v xml:space="preserve"> </v>
          </cell>
          <cell r="BZ168" t="str">
            <v xml:space="preserve"> </v>
          </cell>
          <cell r="CA168" t="str">
            <v xml:space="preserve"> </v>
          </cell>
          <cell r="CB168" t="str">
            <v xml:space="preserve"> </v>
          </cell>
          <cell r="CC168" t="str">
            <v xml:space="preserve"> </v>
          </cell>
          <cell r="CD168" t="str">
            <v xml:space="preserve"> </v>
          </cell>
          <cell r="CE168" t="str">
            <v xml:space="preserve"> </v>
          </cell>
          <cell r="CF168" t="str">
            <v xml:space="preserve"> </v>
          </cell>
          <cell r="CG168" t="str">
            <v xml:space="preserve"> </v>
          </cell>
          <cell r="CH168" t="str">
            <v xml:space="preserve"> </v>
          </cell>
          <cell r="CI168" t="str">
            <v xml:space="preserve"> </v>
          </cell>
          <cell r="CJ168" t="str">
            <v xml:space="preserve"> </v>
          </cell>
          <cell r="CK168" t="str">
            <v xml:space="preserve"> </v>
          </cell>
          <cell r="CL168" t="str">
            <v xml:space="preserve"> </v>
          </cell>
          <cell r="CM168" t="str">
            <v xml:space="preserve"> </v>
          </cell>
        </row>
        <row r="169">
          <cell r="J169" t="str">
            <v xml:space="preserve"> </v>
          </cell>
          <cell r="K169" t="str">
            <v xml:space="preserve"> </v>
          </cell>
          <cell r="L169" t="str">
            <v xml:space="preserve"> </v>
          </cell>
          <cell r="M169" t="str">
            <v xml:space="preserve"> </v>
          </cell>
          <cell r="N169" t="str">
            <v xml:space="preserve"> </v>
          </cell>
          <cell r="O169" t="str">
            <v xml:space="preserve"> </v>
          </cell>
          <cell r="P169" t="str">
            <v xml:space="preserve"> </v>
          </cell>
          <cell r="Q169" t="str">
            <v xml:space="preserve"> </v>
          </cell>
          <cell r="R169" t="str">
            <v xml:space="preserve"> </v>
          </cell>
          <cell r="S169" t="str">
            <v xml:space="preserve"> </v>
          </cell>
          <cell r="T169" t="str">
            <v xml:space="preserve"> </v>
          </cell>
          <cell r="U169" t="str">
            <v xml:space="preserve"> </v>
          </cell>
          <cell r="V169" t="str">
            <v xml:space="preserve"> </v>
          </cell>
          <cell r="W169" t="str">
            <v xml:space="preserve"> </v>
          </cell>
          <cell r="X169" t="str">
            <v xml:space="preserve"> </v>
          </cell>
          <cell r="Y169" t="str">
            <v xml:space="preserve"> </v>
          </cell>
          <cell r="Z169" t="str">
            <v xml:space="preserve"> </v>
          </cell>
          <cell r="AA169" t="str">
            <v xml:space="preserve"> </v>
          </cell>
          <cell r="AB169" t="str">
            <v xml:space="preserve"> </v>
          </cell>
          <cell r="AC169" t="str">
            <v xml:space="preserve"> </v>
          </cell>
          <cell r="AD169" t="str">
            <v xml:space="preserve"> </v>
          </cell>
          <cell r="AE169" t="str">
            <v xml:space="preserve"> </v>
          </cell>
          <cell r="AF169" t="str">
            <v xml:space="preserve"> </v>
          </cell>
          <cell r="AG169" t="str">
            <v xml:space="preserve"> </v>
          </cell>
          <cell r="AH169" t="str">
            <v xml:space="preserve"> </v>
          </cell>
          <cell r="AI169" t="str">
            <v xml:space="preserve"> </v>
          </cell>
          <cell r="AJ169" t="str">
            <v xml:space="preserve"> </v>
          </cell>
          <cell r="AK169" t="str">
            <v xml:space="preserve"> </v>
          </cell>
          <cell r="AL169" t="str">
            <v xml:space="preserve"> </v>
          </cell>
          <cell r="AM169" t="str">
            <v xml:space="preserve"> </v>
          </cell>
          <cell r="AN169" t="str">
            <v xml:space="preserve"> </v>
          </cell>
          <cell r="AO169" t="str">
            <v xml:space="preserve"> </v>
          </cell>
          <cell r="AP169" t="str">
            <v xml:space="preserve"> </v>
          </cell>
          <cell r="AQ169" t="str">
            <v xml:space="preserve"> </v>
          </cell>
          <cell r="AR169" t="str">
            <v xml:space="preserve"> </v>
          </cell>
          <cell r="AS169" t="str">
            <v xml:space="preserve"> </v>
          </cell>
          <cell r="AT169" t="str">
            <v xml:space="preserve"> </v>
          </cell>
          <cell r="AU169" t="str">
            <v xml:space="preserve"> </v>
          </cell>
          <cell r="AV169" t="str">
            <v xml:space="preserve"> </v>
          </cell>
          <cell r="AW169" t="str">
            <v xml:space="preserve"> </v>
          </cell>
          <cell r="AX169" t="str">
            <v xml:space="preserve"> </v>
          </cell>
          <cell r="AY169" t="str">
            <v xml:space="preserve"> </v>
          </cell>
          <cell r="AZ169" t="str">
            <v xml:space="preserve"> </v>
          </cell>
          <cell r="BA169" t="str">
            <v xml:space="preserve"> </v>
          </cell>
          <cell r="BB169" t="str">
            <v xml:space="preserve"> </v>
          </cell>
          <cell r="BC169" t="str">
            <v xml:space="preserve"> </v>
          </cell>
          <cell r="BD169" t="str">
            <v xml:space="preserve"> </v>
          </cell>
          <cell r="BE169" t="str">
            <v xml:space="preserve"> </v>
          </cell>
          <cell r="BF169" t="str">
            <v xml:space="preserve"> </v>
          </cell>
          <cell r="BG169" t="str">
            <v xml:space="preserve"> </v>
          </cell>
          <cell r="BH169" t="str">
            <v xml:space="preserve"> </v>
          </cell>
          <cell r="BI169" t="str">
            <v xml:space="preserve"> </v>
          </cell>
          <cell r="BJ169" t="str">
            <v xml:space="preserve"> </v>
          </cell>
          <cell r="BK169" t="str">
            <v xml:space="preserve"> </v>
          </cell>
          <cell r="BL169" t="str">
            <v xml:space="preserve"> </v>
          </cell>
          <cell r="BM169" t="str">
            <v xml:space="preserve"> </v>
          </cell>
          <cell r="BN169" t="str">
            <v xml:space="preserve"> </v>
          </cell>
          <cell r="BO169" t="str">
            <v xml:space="preserve"> </v>
          </cell>
          <cell r="BP169" t="str">
            <v xml:space="preserve"> </v>
          </cell>
          <cell r="BQ169" t="str">
            <v xml:space="preserve"> </v>
          </cell>
          <cell r="BR169" t="str">
            <v xml:space="preserve"> </v>
          </cell>
          <cell r="BS169" t="str">
            <v xml:space="preserve"> </v>
          </cell>
          <cell r="BT169" t="str">
            <v xml:space="preserve"> </v>
          </cell>
          <cell r="BU169" t="str">
            <v xml:space="preserve"> </v>
          </cell>
          <cell r="BV169" t="str">
            <v xml:space="preserve"> </v>
          </cell>
          <cell r="BW169" t="str">
            <v xml:space="preserve"> </v>
          </cell>
          <cell r="BX169" t="str">
            <v xml:space="preserve"> </v>
          </cell>
          <cell r="BY169" t="str">
            <v xml:space="preserve"> </v>
          </cell>
          <cell r="BZ169" t="str">
            <v xml:space="preserve"> </v>
          </cell>
          <cell r="CA169" t="str">
            <v xml:space="preserve"> </v>
          </cell>
          <cell r="CB169" t="str">
            <v xml:space="preserve"> </v>
          </cell>
          <cell r="CC169" t="str">
            <v xml:space="preserve"> </v>
          </cell>
          <cell r="CD169" t="str">
            <v xml:space="preserve"> </v>
          </cell>
          <cell r="CE169" t="str">
            <v xml:space="preserve"> </v>
          </cell>
          <cell r="CF169" t="str">
            <v xml:space="preserve"> </v>
          </cell>
          <cell r="CG169" t="str">
            <v xml:space="preserve"> </v>
          </cell>
          <cell r="CH169" t="str">
            <v xml:space="preserve"> </v>
          </cell>
          <cell r="CI169" t="str">
            <v xml:space="preserve"> </v>
          </cell>
          <cell r="CJ169" t="str">
            <v xml:space="preserve"> </v>
          </cell>
          <cell r="CK169" t="str">
            <v xml:space="preserve"> </v>
          </cell>
          <cell r="CL169" t="str">
            <v xml:space="preserve"> </v>
          </cell>
          <cell r="CM169" t="str">
            <v xml:space="preserve"> </v>
          </cell>
        </row>
        <row r="171">
          <cell r="J171">
            <v>0</v>
          </cell>
          <cell r="K171">
            <v>2.3283064365386963E-10</v>
          </cell>
          <cell r="L171">
            <v>0</v>
          </cell>
          <cell r="M171">
            <v>9.3132257461547852E-10</v>
          </cell>
          <cell r="N171">
            <v>0</v>
          </cell>
          <cell r="O171">
            <v>9.3132257461547852E-10</v>
          </cell>
          <cell r="P171">
            <v>0</v>
          </cell>
          <cell r="Q171">
            <v>0</v>
          </cell>
          <cell r="R171">
            <v>0</v>
          </cell>
          <cell r="S171">
            <v>2.3283064365386963E-10</v>
          </cell>
          <cell r="T171">
            <v>0</v>
          </cell>
          <cell r="U171">
            <v>4.6566128730773926E-10</v>
          </cell>
          <cell r="V171">
            <v>0</v>
          </cell>
          <cell r="W171">
            <v>0</v>
          </cell>
          <cell r="X171">
            <v>4.6566128730773926E-10</v>
          </cell>
          <cell r="Y171">
            <v>0</v>
          </cell>
          <cell r="Z171">
            <v>0</v>
          </cell>
          <cell r="AA171">
            <v>-4.6566128730773926E-10</v>
          </cell>
          <cell r="AB171">
            <v>-4.6566128730773926E-10</v>
          </cell>
          <cell r="AC171">
            <v>-2.3283064365386963E-10</v>
          </cell>
          <cell r="AD171">
            <v>6.9849193096160889E-10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-4.6566128730773926E-10</v>
          </cell>
          <cell r="AK171">
            <v>-4.6566128730773926E-10</v>
          </cell>
          <cell r="AL171">
            <v>2.3283064365386963E-10</v>
          </cell>
          <cell r="AM171">
            <v>0</v>
          </cell>
          <cell r="AN171">
            <v>4.6566128730773926E-10</v>
          </cell>
          <cell r="AO171">
            <v>-4.6566128730773926E-10</v>
          </cell>
          <cell r="AP171">
            <v>0</v>
          </cell>
          <cell r="AQ171">
            <v>-2.3283064365386963E-10</v>
          </cell>
          <cell r="AR171">
            <v>0</v>
          </cell>
          <cell r="AS171">
            <v>-4.6566128730773926E-10</v>
          </cell>
          <cell r="AT171">
            <v>0</v>
          </cell>
          <cell r="AU171">
            <v>0</v>
          </cell>
          <cell r="AV171">
            <v>4.6566128730773926E-10</v>
          </cell>
          <cell r="AW171">
            <v>-4.6566128730773926E-10</v>
          </cell>
          <cell r="AX171">
            <v>4.6566128730773926E-10</v>
          </cell>
          <cell r="AY171">
            <v>2.3283064365386963E-10</v>
          </cell>
          <cell r="AZ171">
            <v>0</v>
          </cell>
          <cell r="BA171">
            <v>0</v>
          </cell>
          <cell r="BB171">
            <v>-4.6566128730773926E-10</v>
          </cell>
          <cell r="BC171">
            <v>-4.6566128730773926E-10</v>
          </cell>
          <cell r="BD171">
            <v>2.3283064365386963E-10</v>
          </cell>
          <cell r="BE171">
            <v>4.6566128730773926E-10</v>
          </cell>
          <cell r="BF171">
            <v>4.6566128730773926E-10</v>
          </cell>
          <cell r="BG171">
            <v>4.6566128730773926E-10</v>
          </cell>
          <cell r="BH171">
            <v>-4.6566128730773926E-10</v>
          </cell>
          <cell r="BI171">
            <v>-4.6566128730773926E-10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</row>
        <row r="173">
          <cell r="J173">
            <v>37529</v>
          </cell>
          <cell r="K173">
            <v>37711</v>
          </cell>
          <cell r="L173">
            <v>37894</v>
          </cell>
          <cell r="M173">
            <v>38077</v>
          </cell>
          <cell r="N173">
            <v>38260</v>
          </cell>
          <cell r="O173">
            <v>38442</v>
          </cell>
          <cell r="P173">
            <v>38625</v>
          </cell>
          <cell r="Q173">
            <v>38807</v>
          </cell>
          <cell r="R173">
            <v>38990</v>
          </cell>
          <cell r="S173">
            <v>39172</v>
          </cell>
          <cell r="T173">
            <v>39355</v>
          </cell>
          <cell r="U173">
            <v>39538</v>
          </cell>
          <cell r="V173">
            <v>39721</v>
          </cell>
          <cell r="W173">
            <v>39903</v>
          </cell>
          <cell r="X173">
            <v>40086</v>
          </cell>
          <cell r="Y173">
            <v>40268</v>
          </cell>
          <cell r="Z173">
            <v>40451</v>
          </cell>
          <cell r="AA173">
            <v>40633</v>
          </cell>
          <cell r="AB173">
            <v>40816</v>
          </cell>
          <cell r="AC173">
            <v>40999</v>
          </cell>
          <cell r="AD173">
            <v>41182</v>
          </cell>
          <cell r="AE173">
            <v>41364</v>
          </cell>
          <cell r="AF173">
            <v>41547</v>
          </cell>
          <cell r="AG173">
            <v>41729</v>
          </cell>
          <cell r="AH173">
            <v>41912</v>
          </cell>
          <cell r="AI173">
            <v>42094</v>
          </cell>
          <cell r="AJ173">
            <v>42277</v>
          </cell>
          <cell r="AK173">
            <v>42460</v>
          </cell>
          <cell r="AL173">
            <v>42643</v>
          </cell>
          <cell r="AM173">
            <v>42825</v>
          </cell>
          <cell r="AN173">
            <v>43008</v>
          </cell>
          <cell r="AO173">
            <v>43190</v>
          </cell>
          <cell r="AP173">
            <v>43373</v>
          </cell>
          <cell r="AQ173">
            <v>43555</v>
          </cell>
          <cell r="AR173">
            <v>43738</v>
          </cell>
          <cell r="AS173">
            <v>43921</v>
          </cell>
          <cell r="AT173">
            <v>44104</v>
          </cell>
          <cell r="AU173">
            <v>44286</v>
          </cell>
          <cell r="AV173">
            <v>44469</v>
          </cell>
          <cell r="AW173">
            <v>44651</v>
          </cell>
          <cell r="AX173">
            <v>44834</v>
          </cell>
          <cell r="AY173">
            <v>45016</v>
          </cell>
          <cell r="AZ173">
            <v>45199</v>
          </cell>
          <cell r="BA173">
            <v>45382</v>
          </cell>
          <cell r="BB173">
            <v>45565</v>
          </cell>
          <cell r="BC173">
            <v>45747</v>
          </cell>
          <cell r="BD173">
            <v>45930</v>
          </cell>
          <cell r="BE173">
            <v>46112</v>
          </cell>
          <cell r="BF173">
            <v>46295</v>
          </cell>
          <cell r="BG173">
            <v>46477</v>
          </cell>
          <cell r="BH173">
            <v>46660</v>
          </cell>
          <cell r="BI173">
            <v>46843</v>
          </cell>
          <cell r="BJ173">
            <v>47026</v>
          </cell>
          <cell r="BK173">
            <v>47208</v>
          </cell>
          <cell r="BL173">
            <v>47391</v>
          </cell>
          <cell r="BM173">
            <v>47573</v>
          </cell>
          <cell r="BN173">
            <v>47756</v>
          </cell>
          <cell r="BO173">
            <v>47938</v>
          </cell>
          <cell r="BP173">
            <v>48121</v>
          </cell>
          <cell r="BQ173">
            <v>48304</v>
          </cell>
          <cell r="BR173">
            <v>48487</v>
          </cell>
          <cell r="BS173">
            <v>48669</v>
          </cell>
          <cell r="BT173">
            <v>48852</v>
          </cell>
          <cell r="BU173">
            <v>49034</v>
          </cell>
          <cell r="BV173">
            <v>49217</v>
          </cell>
          <cell r="BW173">
            <v>49399</v>
          </cell>
          <cell r="BX173">
            <v>49582</v>
          </cell>
          <cell r="BY173">
            <v>49765</v>
          </cell>
          <cell r="BZ173">
            <v>49948</v>
          </cell>
          <cell r="CA173">
            <v>50130</v>
          </cell>
          <cell r="CB173">
            <v>50313</v>
          </cell>
          <cell r="CC173">
            <v>50495</v>
          </cell>
          <cell r="CD173">
            <v>50678</v>
          </cell>
          <cell r="CE173">
            <v>50860</v>
          </cell>
          <cell r="CF173">
            <v>51043</v>
          </cell>
          <cell r="CG173">
            <v>51226</v>
          </cell>
          <cell r="CH173">
            <v>51409</v>
          </cell>
          <cell r="CI173">
            <v>51591</v>
          </cell>
          <cell r="CJ173">
            <v>51774</v>
          </cell>
          <cell r="CK173">
            <v>51956</v>
          </cell>
          <cell r="CL173">
            <v>52139</v>
          </cell>
          <cell r="CM173">
            <v>52321</v>
          </cell>
        </row>
        <row r="177">
          <cell r="J177">
            <v>0</v>
          </cell>
          <cell r="K177">
            <v>226432.68508373509</v>
          </cell>
          <cell r="L177">
            <v>1835797.067504541</v>
          </cell>
          <cell r="M177">
            <v>7818213.5246118316</v>
          </cell>
          <cell r="N177">
            <v>12266362.812380707</v>
          </cell>
          <cell r="O177">
            <v>17199017.786542125</v>
          </cell>
          <cell r="P177">
            <v>17158868.145168096</v>
          </cell>
          <cell r="Q177">
            <v>17043368.767020475</v>
          </cell>
          <cell r="R177">
            <v>16919428.189095605</v>
          </cell>
          <cell r="S177">
            <v>16789641.439836115</v>
          </cell>
          <cell r="T177">
            <v>16638891.980042484</v>
          </cell>
          <cell r="U177">
            <v>16480595.951789761</v>
          </cell>
          <cell r="V177">
            <v>16301745.856429005</v>
          </cell>
          <cell r="W177">
            <v>16114769.728220114</v>
          </cell>
          <cell r="X177">
            <v>15907937.639960792</v>
          </cell>
          <cell r="Y177">
            <v>15689608.415183255</v>
          </cell>
          <cell r="Z177">
            <v>15471960.47421677</v>
          </cell>
          <cell r="AA177">
            <v>15239599.185527543</v>
          </cell>
          <cell r="AB177">
            <v>15013767.724673586</v>
          </cell>
          <cell r="AC177">
            <v>14785471.357310783</v>
          </cell>
          <cell r="AD177">
            <v>14546386.108314445</v>
          </cell>
          <cell r="AE177">
            <v>14333665.021972932</v>
          </cell>
          <cell r="AF177">
            <v>14145214.853110563</v>
          </cell>
          <cell r="AG177">
            <v>13956596.654349938</v>
          </cell>
          <cell r="AH177">
            <v>13770940.49016667</v>
          </cell>
          <cell r="AI177">
            <v>13551024.605898872</v>
          </cell>
          <cell r="AJ177">
            <v>13344697.164461268</v>
          </cell>
          <cell r="AK177">
            <v>13088470.979702245</v>
          </cell>
          <cell r="AL177">
            <v>12771455.559354788</v>
          </cell>
          <cell r="AM177">
            <v>12500466.079655625</v>
          </cell>
          <cell r="AN177">
            <v>12180107.880515346</v>
          </cell>
          <cell r="AO177">
            <v>11870079.419974968</v>
          </cell>
          <cell r="AP177">
            <v>11541800.836607376</v>
          </cell>
          <cell r="AQ177">
            <v>11201950.679173289</v>
          </cell>
          <cell r="AR177">
            <v>10855681.486746011</v>
          </cell>
          <cell r="AS177">
            <v>10442156.034061112</v>
          </cell>
          <cell r="AT177">
            <v>10022707.238187041</v>
          </cell>
          <cell r="AU177">
            <v>9593197.3560256381</v>
          </cell>
          <cell r="AV177">
            <v>9142198.9428497944</v>
          </cell>
          <cell r="AW177">
            <v>8744459.5092658978</v>
          </cell>
          <cell r="AX177">
            <v>8326983.5949910376</v>
          </cell>
          <cell r="AY177">
            <v>7879399.9525102116</v>
          </cell>
          <cell r="AZ177">
            <v>7225098.7492878623</v>
          </cell>
          <cell r="BA177">
            <v>6869215.0610894794</v>
          </cell>
          <cell r="BB177">
            <v>6441146.2361044278</v>
          </cell>
          <cell r="BC177">
            <v>5694566.1380856335</v>
          </cell>
          <cell r="BD177">
            <v>4925986.9253620505</v>
          </cell>
          <cell r="BE177">
            <v>4711248.2160488144</v>
          </cell>
          <cell r="BF177">
            <v>3801490.6903134394</v>
          </cell>
          <cell r="BG177">
            <v>3002980.159848759</v>
          </cell>
          <cell r="BH177">
            <v>2150904.6567099853</v>
          </cell>
          <cell r="BI177">
            <v>1749242.6719088978</v>
          </cell>
          <cell r="BJ177">
            <v>887752.17950419569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</row>
        <row r="178"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</row>
        <row r="179">
          <cell r="J179" t="str">
            <v xml:space="preserve"> </v>
          </cell>
          <cell r="K179" t="str">
            <v xml:space="preserve"> </v>
          </cell>
          <cell r="L179" t="str">
            <v xml:space="preserve"> </v>
          </cell>
          <cell r="M179" t="str">
            <v xml:space="preserve"> </v>
          </cell>
          <cell r="N179" t="str">
            <v xml:space="preserve"> </v>
          </cell>
          <cell r="O179" t="str">
            <v xml:space="preserve"> </v>
          </cell>
          <cell r="P179" t="str">
            <v xml:space="preserve"> </v>
          </cell>
          <cell r="Q179" t="str">
            <v xml:space="preserve"> </v>
          </cell>
          <cell r="R179" t="str">
            <v xml:space="preserve"> </v>
          </cell>
          <cell r="S179" t="str">
            <v xml:space="preserve"> </v>
          </cell>
          <cell r="T179" t="str">
            <v xml:space="preserve"> </v>
          </cell>
          <cell r="U179" t="str">
            <v xml:space="preserve"> </v>
          </cell>
          <cell r="V179" t="str">
            <v xml:space="preserve"> </v>
          </cell>
          <cell r="W179" t="str">
            <v xml:space="preserve"> </v>
          </cell>
          <cell r="X179" t="str">
            <v xml:space="preserve"> </v>
          </cell>
          <cell r="Y179" t="str">
            <v xml:space="preserve"> </v>
          </cell>
          <cell r="Z179" t="str">
            <v xml:space="preserve"> </v>
          </cell>
          <cell r="AA179" t="str">
            <v xml:space="preserve"> </v>
          </cell>
          <cell r="AB179" t="str">
            <v xml:space="preserve"> </v>
          </cell>
          <cell r="AC179" t="str">
            <v xml:space="preserve"> </v>
          </cell>
          <cell r="AD179" t="str">
            <v xml:space="preserve"> </v>
          </cell>
          <cell r="AE179" t="str">
            <v xml:space="preserve"> </v>
          </cell>
          <cell r="AF179" t="str">
            <v xml:space="preserve"> </v>
          </cell>
          <cell r="AG179" t="str">
            <v xml:space="preserve"> </v>
          </cell>
          <cell r="AH179" t="str">
            <v xml:space="preserve"> </v>
          </cell>
          <cell r="AI179" t="str">
            <v xml:space="preserve"> </v>
          </cell>
          <cell r="AJ179" t="str">
            <v xml:space="preserve"> </v>
          </cell>
          <cell r="AK179" t="str">
            <v xml:space="preserve"> </v>
          </cell>
          <cell r="AL179" t="str">
            <v xml:space="preserve"> </v>
          </cell>
          <cell r="AM179" t="str">
            <v xml:space="preserve"> </v>
          </cell>
          <cell r="AN179" t="str">
            <v xml:space="preserve"> </v>
          </cell>
          <cell r="AO179" t="str">
            <v xml:space="preserve"> </v>
          </cell>
          <cell r="AP179" t="str">
            <v xml:space="preserve"> </v>
          </cell>
          <cell r="AQ179" t="str">
            <v xml:space="preserve"> </v>
          </cell>
          <cell r="AR179" t="str">
            <v xml:space="preserve"> </v>
          </cell>
          <cell r="AS179" t="str">
            <v xml:space="preserve"> </v>
          </cell>
          <cell r="AT179" t="str">
            <v xml:space="preserve"> </v>
          </cell>
          <cell r="AU179" t="str">
            <v xml:space="preserve"> </v>
          </cell>
          <cell r="AV179" t="str">
            <v xml:space="preserve"> </v>
          </cell>
          <cell r="AW179" t="str">
            <v xml:space="preserve"> </v>
          </cell>
          <cell r="AX179" t="str">
            <v xml:space="preserve"> </v>
          </cell>
          <cell r="AY179" t="str">
            <v xml:space="preserve"> </v>
          </cell>
          <cell r="AZ179" t="str">
            <v xml:space="preserve"> </v>
          </cell>
          <cell r="BA179" t="str">
            <v xml:space="preserve"> </v>
          </cell>
          <cell r="BB179" t="str">
            <v xml:space="preserve"> </v>
          </cell>
          <cell r="BC179" t="str">
            <v xml:space="preserve"> </v>
          </cell>
          <cell r="BD179" t="str">
            <v xml:space="preserve"> </v>
          </cell>
          <cell r="BE179" t="str">
            <v xml:space="preserve"> </v>
          </cell>
          <cell r="BF179" t="str">
            <v xml:space="preserve"> </v>
          </cell>
          <cell r="BG179" t="str">
            <v xml:space="preserve"> </v>
          </cell>
          <cell r="BH179" t="str">
            <v xml:space="preserve"> </v>
          </cell>
          <cell r="BI179" t="str">
            <v xml:space="preserve"> </v>
          </cell>
          <cell r="BJ179" t="str">
            <v xml:space="preserve"> </v>
          </cell>
          <cell r="BK179" t="str">
            <v xml:space="preserve"> </v>
          </cell>
          <cell r="BL179" t="str">
            <v xml:space="preserve"> </v>
          </cell>
          <cell r="BM179" t="str">
            <v xml:space="preserve"> </v>
          </cell>
          <cell r="BN179" t="str">
            <v xml:space="preserve"> </v>
          </cell>
          <cell r="BO179" t="str">
            <v xml:space="preserve"> </v>
          </cell>
          <cell r="BP179" t="str">
            <v xml:space="preserve"> </v>
          </cell>
          <cell r="BQ179" t="str">
            <v xml:space="preserve"> </v>
          </cell>
          <cell r="BR179" t="str">
            <v xml:space="preserve"> </v>
          </cell>
          <cell r="BS179" t="str">
            <v xml:space="preserve"> </v>
          </cell>
          <cell r="BT179" t="str">
            <v xml:space="preserve"> </v>
          </cell>
          <cell r="BU179" t="str">
            <v xml:space="preserve"> </v>
          </cell>
          <cell r="BV179" t="str">
            <v xml:space="preserve"> </v>
          </cell>
          <cell r="BW179" t="str">
            <v xml:space="preserve"> </v>
          </cell>
          <cell r="BX179" t="str">
            <v xml:space="preserve"> </v>
          </cell>
          <cell r="BY179" t="str">
            <v xml:space="preserve"> </v>
          </cell>
          <cell r="BZ179" t="str">
            <v xml:space="preserve"> </v>
          </cell>
          <cell r="CA179" t="str">
            <v xml:space="preserve"> </v>
          </cell>
          <cell r="CB179" t="str">
            <v xml:space="preserve"> </v>
          </cell>
          <cell r="CC179" t="str">
            <v xml:space="preserve"> </v>
          </cell>
          <cell r="CD179" t="str">
            <v xml:space="preserve"> </v>
          </cell>
          <cell r="CE179" t="str">
            <v xml:space="preserve"> </v>
          </cell>
          <cell r="CF179" t="str">
            <v xml:space="preserve"> </v>
          </cell>
          <cell r="CG179" t="str">
            <v xml:space="preserve"> </v>
          </cell>
          <cell r="CH179" t="str">
            <v xml:space="preserve"> </v>
          </cell>
          <cell r="CI179" t="str">
            <v xml:space="preserve"> </v>
          </cell>
          <cell r="CJ179" t="str">
            <v xml:space="preserve"> </v>
          </cell>
          <cell r="CK179" t="str">
            <v xml:space="preserve"> </v>
          </cell>
          <cell r="CL179" t="str">
            <v xml:space="preserve"> </v>
          </cell>
          <cell r="CM179" t="str">
            <v xml:space="preserve"> </v>
          </cell>
        </row>
        <row r="180">
          <cell r="J180">
            <v>0</v>
          </cell>
          <cell r="K180">
            <v>226432.68508373509</v>
          </cell>
          <cell r="L180">
            <v>1835797.067504541</v>
          </cell>
          <cell r="M180">
            <v>7818213.5246118316</v>
          </cell>
          <cell r="N180">
            <v>12266362.812380707</v>
          </cell>
          <cell r="O180">
            <v>17199017.786542125</v>
          </cell>
          <cell r="P180">
            <v>17158868.145168096</v>
          </cell>
          <cell r="Q180">
            <v>17043368.767020475</v>
          </cell>
          <cell r="R180">
            <v>16919428.189095605</v>
          </cell>
          <cell r="S180">
            <v>16789641.439836115</v>
          </cell>
          <cell r="T180">
            <v>16638891.980042484</v>
          </cell>
          <cell r="U180">
            <v>16480595.951789761</v>
          </cell>
          <cell r="V180">
            <v>16301745.856429005</v>
          </cell>
          <cell r="W180">
            <v>16114769.728220114</v>
          </cell>
          <cell r="X180">
            <v>15907937.639960792</v>
          </cell>
          <cell r="Y180">
            <v>15689608.415183255</v>
          </cell>
          <cell r="Z180">
            <v>15471960.47421677</v>
          </cell>
          <cell r="AA180">
            <v>15239599.185527543</v>
          </cell>
          <cell r="AB180">
            <v>15013767.724673586</v>
          </cell>
          <cell r="AC180">
            <v>14785471.357310783</v>
          </cell>
          <cell r="AD180">
            <v>14546386.108314445</v>
          </cell>
          <cell r="AE180">
            <v>14333665.021972932</v>
          </cell>
          <cell r="AF180">
            <v>14145214.853110563</v>
          </cell>
          <cell r="AG180">
            <v>13956596.654349938</v>
          </cell>
          <cell r="AH180">
            <v>13770940.49016667</v>
          </cell>
          <cell r="AI180">
            <v>13551024.605898872</v>
          </cell>
          <cell r="AJ180">
            <v>13344697.164461268</v>
          </cell>
          <cell r="AK180">
            <v>13088470.979702245</v>
          </cell>
          <cell r="AL180">
            <v>12771455.559354788</v>
          </cell>
          <cell r="AM180">
            <v>12500466.079655625</v>
          </cell>
          <cell r="AN180">
            <v>12180107.880515346</v>
          </cell>
          <cell r="AO180">
            <v>11870079.419974968</v>
          </cell>
          <cell r="AP180">
            <v>11541800.836607376</v>
          </cell>
          <cell r="AQ180">
            <v>11201950.679173289</v>
          </cell>
          <cell r="AR180">
            <v>10855681.486746011</v>
          </cell>
          <cell r="AS180">
            <v>10442156.034061112</v>
          </cell>
          <cell r="AT180">
            <v>10022707.238187041</v>
          </cell>
          <cell r="AU180">
            <v>9593197.3560256381</v>
          </cell>
          <cell r="AV180">
            <v>9142198.9428497944</v>
          </cell>
          <cell r="AW180">
            <v>8744459.5092658978</v>
          </cell>
          <cell r="AX180">
            <v>8326983.5949910376</v>
          </cell>
          <cell r="AY180">
            <v>7879399.9525102116</v>
          </cell>
          <cell r="AZ180">
            <v>7225098.7492878623</v>
          </cell>
          <cell r="BA180">
            <v>6869215.0610894794</v>
          </cell>
          <cell r="BB180">
            <v>6441146.2361044278</v>
          </cell>
          <cell r="BC180">
            <v>5694566.1380856335</v>
          </cell>
          <cell r="BD180">
            <v>4925986.9253620505</v>
          </cell>
          <cell r="BE180">
            <v>4711248.2160488144</v>
          </cell>
          <cell r="BF180">
            <v>3801490.6903134394</v>
          </cell>
          <cell r="BG180">
            <v>3002980.159848759</v>
          </cell>
          <cell r="BH180">
            <v>2150904.6567099853</v>
          </cell>
          <cell r="BI180">
            <v>1749242.6719088978</v>
          </cell>
          <cell r="BJ180">
            <v>887752.17950419569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</row>
        <row r="182">
          <cell r="J182">
            <v>0</v>
          </cell>
          <cell r="K182">
            <v>20000</v>
          </cell>
          <cell r="L182">
            <v>20000</v>
          </cell>
          <cell r="M182">
            <v>20000</v>
          </cell>
          <cell r="N182">
            <v>20000</v>
          </cell>
          <cell r="O182">
            <v>20000</v>
          </cell>
          <cell r="P182">
            <v>20000</v>
          </cell>
          <cell r="Q182">
            <v>20000</v>
          </cell>
          <cell r="R182">
            <v>20000</v>
          </cell>
          <cell r="S182">
            <v>20000</v>
          </cell>
          <cell r="T182">
            <v>20000</v>
          </cell>
          <cell r="U182">
            <v>20000</v>
          </cell>
          <cell r="V182">
            <v>20000</v>
          </cell>
          <cell r="W182">
            <v>20000</v>
          </cell>
          <cell r="X182">
            <v>20000</v>
          </cell>
          <cell r="Y182">
            <v>20000</v>
          </cell>
          <cell r="Z182">
            <v>20000</v>
          </cell>
          <cell r="AA182">
            <v>20000</v>
          </cell>
          <cell r="AB182">
            <v>20000</v>
          </cell>
          <cell r="AC182">
            <v>20000</v>
          </cell>
          <cell r="AD182">
            <v>20000</v>
          </cell>
          <cell r="AE182">
            <v>20000</v>
          </cell>
          <cell r="AF182">
            <v>20000</v>
          </cell>
          <cell r="AG182">
            <v>20000</v>
          </cell>
          <cell r="AH182">
            <v>20000</v>
          </cell>
          <cell r="AI182">
            <v>20000</v>
          </cell>
          <cell r="AJ182">
            <v>20000</v>
          </cell>
          <cell r="AK182">
            <v>20000</v>
          </cell>
          <cell r="AL182">
            <v>20000</v>
          </cell>
          <cell r="AM182">
            <v>20000</v>
          </cell>
          <cell r="AN182">
            <v>20000</v>
          </cell>
          <cell r="AO182">
            <v>20000</v>
          </cell>
          <cell r="AP182">
            <v>20000</v>
          </cell>
          <cell r="AQ182">
            <v>20000</v>
          </cell>
          <cell r="AR182">
            <v>20000</v>
          </cell>
          <cell r="AS182">
            <v>20000</v>
          </cell>
          <cell r="AT182">
            <v>20000</v>
          </cell>
          <cell r="AU182">
            <v>20000</v>
          </cell>
          <cell r="AV182">
            <v>20000</v>
          </cell>
          <cell r="AW182">
            <v>20000</v>
          </cell>
          <cell r="AX182">
            <v>20000</v>
          </cell>
          <cell r="AY182">
            <v>20000</v>
          </cell>
          <cell r="AZ182">
            <v>20000</v>
          </cell>
          <cell r="BA182">
            <v>20000</v>
          </cell>
          <cell r="BB182">
            <v>20000</v>
          </cell>
          <cell r="BC182">
            <v>20000</v>
          </cell>
          <cell r="BD182">
            <v>20000</v>
          </cell>
          <cell r="BE182">
            <v>20000</v>
          </cell>
          <cell r="BF182">
            <v>20000</v>
          </cell>
          <cell r="BG182">
            <v>20000</v>
          </cell>
          <cell r="BH182">
            <v>20000</v>
          </cell>
          <cell r="BI182">
            <v>20000</v>
          </cell>
          <cell r="BJ182">
            <v>20000</v>
          </cell>
          <cell r="BK182">
            <v>20000</v>
          </cell>
          <cell r="BL182">
            <v>20000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</row>
        <row r="183"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1475567</v>
          </cell>
          <cell r="P183">
            <v>1475567</v>
          </cell>
          <cell r="Q183">
            <v>1475567</v>
          </cell>
          <cell r="R183">
            <v>1498793.4341879864</v>
          </cell>
          <cell r="S183">
            <v>1546994.0769291967</v>
          </cell>
          <cell r="T183">
            <v>1546994.0769291967</v>
          </cell>
          <cell r="U183">
            <v>1546994.0769291967</v>
          </cell>
          <cell r="V183">
            <v>1546994.0769291967</v>
          </cell>
          <cell r="W183">
            <v>1546994.0769291967</v>
          </cell>
          <cell r="X183">
            <v>1546994.0769291967</v>
          </cell>
          <cell r="Y183">
            <v>1546994.0769291967</v>
          </cell>
          <cell r="Z183">
            <v>1546994.0769291967</v>
          </cell>
          <cell r="AA183">
            <v>1546994.0769291967</v>
          </cell>
          <cell r="AB183">
            <v>1546994.0769291967</v>
          </cell>
          <cell r="AC183">
            <v>1546994.0769291967</v>
          </cell>
          <cell r="AD183">
            <v>1546994.0769291967</v>
          </cell>
          <cell r="AE183">
            <v>1546994.0769291967</v>
          </cell>
          <cell r="AF183">
            <v>1546994.0769291967</v>
          </cell>
          <cell r="AG183">
            <v>1546994.0769291967</v>
          </cell>
          <cell r="AH183">
            <v>1546994.0769291967</v>
          </cell>
          <cell r="AI183">
            <v>1629709.4498165229</v>
          </cell>
          <cell r="AJ183">
            <v>1629709.4498165229</v>
          </cell>
          <cell r="AK183">
            <v>1648403.6605025623</v>
          </cell>
          <cell r="AL183">
            <v>1709230.8656852143</v>
          </cell>
          <cell r="AM183">
            <v>1709230.8656852143</v>
          </cell>
          <cell r="AN183">
            <v>1709230.8656852143</v>
          </cell>
          <cell r="AO183">
            <v>1709230.8656852143</v>
          </cell>
          <cell r="AP183">
            <v>1744557.665660654</v>
          </cell>
          <cell r="AQ183">
            <v>1744824.9164249587</v>
          </cell>
          <cell r="AR183">
            <v>1744824.9164249587</v>
          </cell>
          <cell r="AS183">
            <v>1765914.660981741</v>
          </cell>
          <cell r="AT183">
            <v>1765914.660981741</v>
          </cell>
          <cell r="AU183">
            <v>1765914.660981741</v>
          </cell>
          <cell r="AV183">
            <v>1765914.660981741</v>
          </cell>
          <cell r="AW183">
            <v>1765914.660981741</v>
          </cell>
          <cell r="AX183">
            <v>1765914.660981741</v>
          </cell>
          <cell r="AY183">
            <v>1812284.2316941449</v>
          </cell>
          <cell r="AZ183">
            <v>1925551.9961750288</v>
          </cell>
          <cell r="BA183">
            <v>1925551.9961750288</v>
          </cell>
          <cell r="BB183">
            <v>1925551.9961750288</v>
          </cell>
          <cell r="BC183">
            <v>2045898.9959359681</v>
          </cell>
          <cell r="BD183">
            <v>2173767.6831819662</v>
          </cell>
          <cell r="BE183">
            <v>2173767.6831819662</v>
          </cell>
          <cell r="BF183">
            <v>2309628.1633808389</v>
          </cell>
          <cell r="BG183">
            <v>2453979.9235921414</v>
          </cell>
          <cell r="BH183">
            <v>2607353.6688166503</v>
          </cell>
          <cell r="BI183">
            <v>2607353.6688166503</v>
          </cell>
          <cell r="BJ183">
            <v>2770313.2731176908</v>
          </cell>
          <cell r="BK183">
            <v>2943457.8526875465</v>
          </cell>
          <cell r="BL183">
            <v>1516326.7725966147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</row>
        <row r="184"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-0.23199999984353781</v>
          </cell>
          <cell r="P184">
            <v>-0.24649999983375892</v>
          </cell>
          <cell r="Q184">
            <v>-0.26190624982336885</v>
          </cell>
          <cell r="R184">
            <v>-0.27827539043732941</v>
          </cell>
          <cell r="S184">
            <v>-0.29566760233966249</v>
          </cell>
          <cell r="T184">
            <v>-0.3141468274858914</v>
          </cell>
          <cell r="U184">
            <v>-0.33378100420375961</v>
          </cell>
          <cell r="V184">
            <v>-0.35464231696649456</v>
          </cell>
          <cell r="W184">
            <v>-0.3768074617769005</v>
          </cell>
          <cell r="X184">
            <v>-0.40035792813795679</v>
          </cell>
          <cell r="Y184">
            <v>-0.42538029864657906</v>
          </cell>
          <cell r="Z184">
            <v>-0.45196656731199025</v>
          </cell>
          <cell r="AA184">
            <v>-0.48021447776898962</v>
          </cell>
          <cell r="AB184">
            <v>-0.51022788262955143</v>
          </cell>
          <cell r="AC184">
            <v>-0.54211712529389844</v>
          </cell>
          <cell r="AD184">
            <v>-0.57599944562476713</v>
          </cell>
          <cell r="AE184">
            <v>-0.61199941097631505</v>
          </cell>
          <cell r="AF184">
            <v>-0.65024937416233475</v>
          </cell>
          <cell r="AG184">
            <v>-0.69088996004748071</v>
          </cell>
          <cell r="AH184">
            <v>-0.73407058255044821</v>
          </cell>
          <cell r="AI184">
            <v>-0.77994999395985121</v>
          </cell>
          <cell r="AJ184">
            <v>-0.82869686858234193</v>
          </cell>
          <cell r="AK184">
            <v>-0.88049042286873824</v>
          </cell>
          <cell r="AL184">
            <v>-0.93552107429803444</v>
          </cell>
          <cell r="AM184">
            <v>-0.99399114144166156</v>
          </cell>
          <cell r="AN184">
            <v>-1.0561155877817654</v>
          </cell>
          <cell r="AO184">
            <v>-1.1221228120181257</v>
          </cell>
          <cell r="AP184">
            <v>-1.1922554877692586</v>
          </cell>
          <cell r="AQ184">
            <v>-1.2667714557548373</v>
          </cell>
          <cell r="AR184">
            <v>-1.3459446717395147</v>
          </cell>
          <cell r="AS184">
            <v>-1.4300662137232343</v>
          </cell>
          <cell r="AT184">
            <v>-1.5194453520809363</v>
          </cell>
          <cell r="AU184">
            <v>-1.6144106865859948</v>
          </cell>
          <cell r="AV184">
            <v>-1.7153113544976195</v>
          </cell>
          <cell r="AW184">
            <v>-1.8225183141537207</v>
          </cell>
          <cell r="AX184">
            <v>-1.9364257087883283</v>
          </cell>
          <cell r="AY184">
            <v>-2.0574523155875988</v>
          </cell>
          <cell r="AZ184">
            <v>-2.1860430853118236</v>
          </cell>
          <cell r="BA184">
            <v>-2.3226707781438125</v>
          </cell>
          <cell r="BB184">
            <v>-2.4678377017778006</v>
          </cell>
          <cell r="BC184">
            <v>-2.6220775581389133</v>
          </cell>
          <cell r="BD184">
            <v>-2.7859574055225953</v>
          </cell>
          <cell r="BE184">
            <v>-2.9600797433677575</v>
          </cell>
          <cell r="BF184">
            <v>-3.1450847273282423</v>
          </cell>
          <cell r="BG184">
            <v>-3.3416525227862572</v>
          </cell>
          <cell r="BH184">
            <v>-3.5505058054603982</v>
          </cell>
          <cell r="BI184">
            <v>-3.772412418301673</v>
          </cell>
          <cell r="BJ184">
            <v>-4.0081881944455278</v>
          </cell>
          <cell r="BK184">
            <v>-4.258699956598373</v>
          </cell>
          <cell r="BL184">
            <v>-2.4600444825047418</v>
          </cell>
          <cell r="BM184">
            <v>-0.15375278015654636</v>
          </cell>
          <cell r="BN184">
            <v>-0.15375278015654636</v>
          </cell>
          <cell r="BO184">
            <v>-0.15375278015654636</v>
          </cell>
          <cell r="BP184">
            <v>-0.15375278015654636</v>
          </cell>
          <cell r="BQ184">
            <v>-0.15375278015654636</v>
          </cell>
          <cell r="BR184">
            <v>-0.15375278015654636</v>
          </cell>
          <cell r="BS184">
            <v>-0.15375278015654636</v>
          </cell>
          <cell r="BT184">
            <v>-0.15375278015654636</v>
          </cell>
          <cell r="BU184">
            <v>-0.15375278015654636</v>
          </cell>
          <cell r="BV184">
            <v>-0.15375278015654636</v>
          </cell>
          <cell r="BW184">
            <v>-0.15375278015654636</v>
          </cell>
          <cell r="BX184">
            <v>-0.15375278015654636</v>
          </cell>
          <cell r="BY184">
            <v>-0.15375278015654636</v>
          </cell>
          <cell r="BZ184">
            <v>-0.15375278015654636</v>
          </cell>
          <cell r="CA184">
            <v>-0.15375278015654636</v>
          </cell>
          <cell r="CB184">
            <v>-0.15375278015654636</v>
          </cell>
          <cell r="CC184">
            <v>-0.15375278015654636</v>
          </cell>
          <cell r="CD184">
            <v>-0.15375278015654636</v>
          </cell>
          <cell r="CE184">
            <v>-0.15375278015654636</v>
          </cell>
          <cell r="CF184">
            <v>-0.15375278015654636</v>
          </cell>
          <cell r="CG184">
            <v>-0.15375278015654636</v>
          </cell>
          <cell r="CH184">
            <v>-0.15375278015654636</v>
          </cell>
          <cell r="CI184">
            <v>-0.15375278015654636</v>
          </cell>
          <cell r="CJ184">
            <v>-0.15375278015654636</v>
          </cell>
          <cell r="CK184">
            <v>-0.15375278015654636</v>
          </cell>
          <cell r="CL184">
            <v>-0.15375278015654636</v>
          </cell>
          <cell r="CM184">
            <v>-0.15375278015654636</v>
          </cell>
        </row>
        <row r="185">
          <cell r="J185" t="str">
            <v xml:space="preserve"> </v>
          </cell>
          <cell r="K185" t="str">
            <v xml:space="preserve"> </v>
          </cell>
          <cell r="L185" t="str">
            <v xml:space="preserve"> </v>
          </cell>
          <cell r="M185" t="str">
            <v xml:space="preserve"> </v>
          </cell>
          <cell r="N185" t="str">
            <v xml:space="preserve"> </v>
          </cell>
          <cell r="O185" t="str">
            <v xml:space="preserve"> </v>
          </cell>
          <cell r="P185" t="str">
            <v xml:space="preserve"> </v>
          </cell>
          <cell r="Q185" t="str">
            <v xml:space="preserve"> </v>
          </cell>
          <cell r="R185" t="str">
            <v xml:space="preserve"> </v>
          </cell>
          <cell r="S185" t="str">
            <v xml:space="preserve"> </v>
          </cell>
          <cell r="T185" t="str">
            <v xml:space="preserve"> </v>
          </cell>
          <cell r="U185" t="str">
            <v xml:space="preserve"> </v>
          </cell>
          <cell r="V185" t="str">
            <v xml:space="preserve"> </v>
          </cell>
          <cell r="W185" t="str">
            <v xml:space="preserve"> </v>
          </cell>
          <cell r="X185" t="str">
            <v xml:space="preserve"> </v>
          </cell>
          <cell r="Y185" t="str">
            <v xml:space="preserve"> </v>
          </cell>
          <cell r="Z185" t="str">
            <v xml:space="preserve"> </v>
          </cell>
          <cell r="AA185" t="str">
            <v xml:space="preserve"> </v>
          </cell>
          <cell r="AB185" t="str">
            <v xml:space="preserve"> </v>
          </cell>
          <cell r="AC185" t="str">
            <v xml:space="preserve"> </v>
          </cell>
          <cell r="AD185" t="str">
            <v xml:space="preserve"> </v>
          </cell>
          <cell r="AE185" t="str">
            <v xml:space="preserve"> </v>
          </cell>
          <cell r="AF185" t="str">
            <v xml:space="preserve"> </v>
          </cell>
          <cell r="AG185" t="str">
            <v xml:space="preserve"> </v>
          </cell>
          <cell r="AH185" t="str">
            <v xml:space="preserve"> </v>
          </cell>
          <cell r="AI185" t="str">
            <v xml:space="preserve"> </v>
          </cell>
          <cell r="AJ185" t="str">
            <v xml:space="preserve"> </v>
          </cell>
          <cell r="AK185" t="str">
            <v xml:space="preserve"> </v>
          </cell>
          <cell r="AL185" t="str">
            <v xml:space="preserve"> </v>
          </cell>
          <cell r="AM185" t="str">
            <v xml:space="preserve"> </v>
          </cell>
          <cell r="AN185" t="str">
            <v xml:space="preserve"> </v>
          </cell>
          <cell r="AO185" t="str">
            <v xml:space="preserve"> </v>
          </cell>
          <cell r="AP185" t="str">
            <v xml:space="preserve"> </v>
          </cell>
          <cell r="AQ185" t="str">
            <v xml:space="preserve"> </v>
          </cell>
          <cell r="AR185" t="str">
            <v xml:space="preserve"> </v>
          </cell>
          <cell r="AS185" t="str">
            <v xml:space="preserve"> </v>
          </cell>
          <cell r="AT185" t="str">
            <v xml:space="preserve"> </v>
          </cell>
          <cell r="AU185" t="str">
            <v xml:space="preserve"> </v>
          </cell>
          <cell r="AV185" t="str">
            <v xml:space="preserve"> </v>
          </cell>
          <cell r="AW185" t="str">
            <v xml:space="preserve"> </v>
          </cell>
          <cell r="AX185" t="str">
            <v xml:space="preserve"> </v>
          </cell>
          <cell r="AY185" t="str">
            <v xml:space="preserve"> </v>
          </cell>
          <cell r="AZ185" t="str">
            <v xml:space="preserve"> </v>
          </cell>
          <cell r="BA185" t="str">
            <v xml:space="preserve"> </v>
          </cell>
          <cell r="BB185" t="str">
            <v xml:space="preserve"> </v>
          </cell>
          <cell r="BC185" t="str">
            <v xml:space="preserve"> </v>
          </cell>
          <cell r="BD185" t="str">
            <v xml:space="preserve"> </v>
          </cell>
          <cell r="BE185" t="str">
            <v xml:space="preserve"> </v>
          </cell>
          <cell r="BF185" t="str">
            <v xml:space="preserve"> </v>
          </cell>
          <cell r="BG185" t="str">
            <v xml:space="preserve"> </v>
          </cell>
          <cell r="BH185" t="str">
            <v xml:space="preserve"> </v>
          </cell>
          <cell r="BI185" t="str">
            <v xml:space="preserve"> </v>
          </cell>
          <cell r="BJ185" t="str">
            <v xml:space="preserve"> </v>
          </cell>
          <cell r="BK185" t="str">
            <v xml:space="preserve"> </v>
          </cell>
          <cell r="BL185" t="str">
            <v xml:space="preserve"> </v>
          </cell>
          <cell r="BM185" t="str">
            <v xml:space="preserve"> </v>
          </cell>
          <cell r="BN185" t="str">
            <v xml:space="preserve"> </v>
          </cell>
          <cell r="BO185" t="str">
            <v xml:space="preserve"> </v>
          </cell>
          <cell r="BP185" t="str">
            <v xml:space="preserve"> </v>
          </cell>
          <cell r="BQ185" t="str">
            <v xml:space="preserve"> </v>
          </cell>
          <cell r="BR185" t="str">
            <v xml:space="preserve"> </v>
          </cell>
          <cell r="BS185" t="str">
            <v xml:space="preserve"> </v>
          </cell>
          <cell r="BT185" t="str">
            <v xml:space="preserve"> </v>
          </cell>
          <cell r="BU185" t="str">
            <v xml:space="preserve"> </v>
          </cell>
          <cell r="BV185" t="str">
            <v xml:space="preserve"> </v>
          </cell>
          <cell r="BW185" t="str">
            <v xml:space="preserve"> </v>
          </cell>
          <cell r="BX185" t="str">
            <v xml:space="preserve"> </v>
          </cell>
          <cell r="BY185" t="str">
            <v xml:space="preserve"> </v>
          </cell>
          <cell r="BZ185" t="str">
            <v xml:space="preserve"> </v>
          </cell>
          <cell r="CA185" t="str">
            <v xml:space="preserve"> </v>
          </cell>
          <cell r="CB185" t="str">
            <v xml:space="preserve"> </v>
          </cell>
          <cell r="CC185" t="str">
            <v xml:space="preserve"> </v>
          </cell>
          <cell r="CD185" t="str">
            <v xml:space="preserve"> </v>
          </cell>
          <cell r="CE185" t="str">
            <v xml:space="preserve"> </v>
          </cell>
          <cell r="CF185" t="str">
            <v xml:space="preserve"> </v>
          </cell>
          <cell r="CG185" t="str">
            <v xml:space="preserve"> </v>
          </cell>
          <cell r="CH185" t="str">
            <v xml:space="preserve"> </v>
          </cell>
          <cell r="CI185" t="str">
            <v xml:space="preserve"> </v>
          </cell>
          <cell r="CJ185" t="str">
            <v xml:space="preserve"> </v>
          </cell>
          <cell r="CK185" t="str">
            <v xml:space="preserve"> </v>
          </cell>
          <cell r="CL185" t="str">
            <v xml:space="preserve"> </v>
          </cell>
          <cell r="CM185" t="str">
            <v xml:space="preserve"> </v>
          </cell>
        </row>
        <row r="186">
          <cell r="J186">
            <v>0</v>
          </cell>
          <cell r="K186">
            <v>20000</v>
          </cell>
          <cell r="L186">
            <v>20000</v>
          </cell>
          <cell r="M186">
            <v>20000</v>
          </cell>
          <cell r="N186">
            <v>20000</v>
          </cell>
          <cell r="O186">
            <v>1495566.7680000002</v>
          </cell>
          <cell r="P186">
            <v>1495566.7535000001</v>
          </cell>
          <cell r="Q186">
            <v>1495566.7380937501</v>
          </cell>
          <cell r="R186">
            <v>1518793.155912596</v>
          </cell>
          <cell r="S186">
            <v>1566993.7812615943</v>
          </cell>
          <cell r="T186">
            <v>1566993.7627823693</v>
          </cell>
          <cell r="U186">
            <v>1566993.7431481925</v>
          </cell>
          <cell r="V186">
            <v>1566993.7222868798</v>
          </cell>
          <cell r="W186">
            <v>1566993.700121735</v>
          </cell>
          <cell r="X186">
            <v>1566993.6765712686</v>
          </cell>
          <cell r="Y186">
            <v>1566993.6515488981</v>
          </cell>
          <cell r="Z186">
            <v>1566993.6249626295</v>
          </cell>
          <cell r="AA186">
            <v>1566993.596714719</v>
          </cell>
          <cell r="AB186">
            <v>1566993.5667013142</v>
          </cell>
          <cell r="AC186">
            <v>1566993.5348120714</v>
          </cell>
          <cell r="AD186">
            <v>1566993.5009297512</v>
          </cell>
          <cell r="AE186">
            <v>1566993.4649297858</v>
          </cell>
          <cell r="AF186">
            <v>1566993.4266798226</v>
          </cell>
          <cell r="AG186">
            <v>1566993.3860392366</v>
          </cell>
          <cell r="AH186">
            <v>1566993.3428586142</v>
          </cell>
          <cell r="AI186">
            <v>1649708.6698665288</v>
          </cell>
          <cell r="AJ186">
            <v>1649708.6211196543</v>
          </cell>
          <cell r="AK186">
            <v>1668402.7800121394</v>
          </cell>
          <cell r="AL186">
            <v>1729229.93016414</v>
          </cell>
          <cell r="AM186">
            <v>1729229.8716940728</v>
          </cell>
          <cell r="AN186">
            <v>1729229.8095696266</v>
          </cell>
          <cell r="AO186">
            <v>1729229.7435624022</v>
          </cell>
          <cell r="AP186">
            <v>1764556.4734051663</v>
          </cell>
          <cell r="AQ186">
            <v>1764823.649653503</v>
          </cell>
          <cell r="AR186">
            <v>1764823.5704802871</v>
          </cell>
          <cell r="AS186">
            <v>1785913.2309155273</v>
          </cell>
          <cell r="AT186">
            <v>1785913.141536389</v>
          </cell>
          <cell r="AU186">
            <v>1785913.0465710545</v>
          </cell>
          <cell r="AV186">
            <v>1785912.9456703865</v>
          </cell>
          <cell r="AW186">
            <v>1785912.8384634268</v>
          </cell>
          <cell r="AX186">
            <v>1785912.7245560323</v>
          </cell>
          <cell r="AY186">
            <v>1832282.1742418292</v>
          </cell>
          <cell r="AZ186">
            <v>1945549.8101319436</v>
          </cell>
          <cell r="BA186">
            <v>1945549.6735042506</v>
          </cell>
          <cell r="BB186">
            <v>1945549.5283373271</v>
          </cell>
          <cell r="BC186">
            <v>2065896.3738584099</v>
          </cell>
          <cell r="BD186">
            <v>2193764.8972245608</v>
          </cell>
          <cell r="BE186">
            <v>2193764.7231022227</v>
          </cell>
          <cell r="BF186">
            <v>2329625.0182961114</v>
          </cell>
          <cell r="BG186">
            <v>2473976.5819396186</v>
          </cell>
          <cell r="BH186">
            <v>2627350.118310845</v>
          </cell>
          <cell r="BI186">
            <v>2627349.8964042319</v>
          </cell>
          <cell r="BJ186">
            <v>2790309.2649294962</v>
          </cell>
          <cell r="BK186">
            <v>2963453.5939875897</v>
          </cell>
          <cell r="BL186">
            <v>1536324.3125521322</v>
          </cell>
          <cell r="BM186">
            <v>-0.15375278015654636</v>
          </cell>
          <cell r="BN186">
            <v>-0.15375278015654636</v>
          </cell>
          <cell r="BO186">
            <v>-0.15375278015654636</v>
          </cell>
          <cell r="BP186">
            <v>-0.15375278015654636</v>
          </cell>
          <cell r="BQ186">
            <v>-0.15375278015654636</v>
          </cell>
          <cell r="BR186">
            <v>-0.15375278015654636</v>
          </cell>
          <cell r="BS186">
            <v>-0.15375278015654636</v>
          </cell>
          <cell r="BT186">
            <v>-0.15375278015654636</v>
          </cell>
          <cell r="BU186">
            <v>-0.15375278015654636</v>
          </cell>
          <cell r="BV186">
            <v>-0.15375278015654636</v>
          </cell>
          <cell r="BW186">
            <v>-0.15375278015654636</v>
          </cell>
          <cell r="BX186">
            <v>-0.15375278015654636</v>
          </cell>
          <cell r="BY186">
            <v>-0.15375278015654636</v>
          </cell>
          <cell r="BZ186">
            <v>-0.15375278015654636</v>
          </cell>
          <cell r="CA186">
            <v>-0.15375278015654636</v>
          </cell>
          <cell r="CB186">
            <v>-0.15375278015654636</v>
          </cell>
          <cell r="CC186">
            <v>-0.15375278015654636</v>
          </cell>
          <cell r="CD186">
            <v>-0.15375278015654636</v>
          </cell>
          <cell r="CE186">
            <v>-0.15375278015654636</v>
          </cell>
          <cell r="CF186">
            <v>-0.15375278015654636</v>
          </cell>
          <cell r="CG186">
            <v>-0.15375278015654636</v>
          </cell>
          <cell r="CH186">
            <v>-0.15375278015654636</v>
          </cell>
          <cell r="CI186">
            <v>-0.15375278015654636</v>
          </cell>
          <cell r="CJ186">
            <v>-0.15375278015654636</v>
          </cell>
          <cell r="CK186">
            <v>-0.15375278015654636</v>
          </cell>
          <cell r="CL186">
            <v>-0.15375278015654636</v>
          </cell>
          <cell r="CM186">
            <v>-0.15375278015654636</v>
          </cell>
        </row>
        <row r="187">
          <cell r="J187" t="str">
            <v xml:space="preserve"> </v>
          </cell>
          <cell r="K187" t="str">
            <v xml:space="preserve"> </v>
          </cell>
          <cell r="L187" t="str">
            <v xml:space="preserve"> </v>
          </cell>
          <cell r="M187" t="str">
            <v xml:space="preserve"> </v>
          </cell>
          <cell r="N187" t="str">
            <v xml:space="preserve"> </v>
          </cell>
          <cell r="O187" t="str">
            <v xml:space="preserve"> </v>
          </cell>
          <cell r="P187" t="str">
            <v xml:space="preserve"> </v>
          </cell>
          <cell r="Q187" t="str">
            <v xml:space="preserve"> </v>
          </cell>
          <cell r="R187" t="str">
            <v xml:space="preserve"> </v>
          </cell>
          <cell r="S187" t="str">
            <v xml:space="preserve"> </v>
          </cell>
          <cell r="T187" t="str">
            <v xml:space="preserve"> </v>
          </cell>
          <cell r="U187" t="str">
            <v xml:space="preserve"> </v>
          </cell>
          <cell r="V187" t="str">
            <v xml:space="preserve"> </v>
          </cell>
          <cell r="W187" t="str">
            <v xml:space="preserve"> </v>
          </cell>
          <cell r="X187" t="str">
            <v xml:space="preserve"> </v>
          </cell>
          <cell r="Y187" t="str">
            <v xml:space="preserve"> </v>
          </cell>
          <cell r="Z187" t="str">
            <v xml:space="preserve"> </v>
          </cell>
          <cell r="AA187" t="str">
            <v xml:space="preserve"> </v>
          </cell>
          <cell r="AB187" t="str">
            <v xml:space="preserve"> </v>
          </cell>
          <cell r="AC187" t="str">
            <v xml:space="preserve"> </v>
          </cell>
          <cell r="AD187" t="str">
            <v xml:space="preserve"> </v>
          </cell>
          <cell r="AE187" t="str">
            <v xml:space="preserve"> </v>
          </cell>
          <cell r="AF187" t="str">
            <v xml:space="preserve"> </v>
          </cell>
          <cell r="AG187" t="str">
            <v xml:space="preserve"> </v>
          </cell>
          <cell r="AH187" t="str">
            <v xml:space="preserve"> </v>
          </cell>
          <cell r="AI187" t="str">
            <v xml:space="preserve"> </v>
          </cell>
          <cell r="AJ187" t="str">
            <v xml:space="preserve"> </v>
          </cell>
          <cell r="AK187" t="str">
            <v xml:space="preserve"> </v>
          </cell>
          <cell r="AL187" t="str">
            <v xml:space="preserve"> </v>
          </cell>
          <cell r="AM187" t="str">
            <v xml:space="preserve"> </v>
          </cell>
          <cell r="AN187" t="str">
            <v xml:space="preserve"> </v>
          </cell>
          <cell r="AO187" t="str">
            <v xml:space="preserve"> </v>
          </cell>
          <cell r="AP187" t="str">
            <v xml:space="preserve"> </v>
          </cell>
          <cell r="AQ187" t="str">
            <v xml:space="preserve"> </v>
          </cell>
          <cell r="AR187" t="str">
            <v xml:space="preserve"> </v>
          </cell>
          <cell r="AS187" t="str">
            <v xml:space="preserve"> </v>
          </cell>
          <cell r="AT187" t="str">
            <v xml:space="preserve"> </v>
          </cell>
          <cell r="AU187" t="str">
            <v xml:space="preserve"> </v>
          </cell>
          <cell r="AV187" t="str">
            <v xml:space="preserve"> </v>
          </cell>
          <cell r="AW187" t="str">
            <v xml:space="preserve"> </v>
          </cell>
          <cell r="AX187" t="str">
            <v xml:space="preserve"> </v>
          </cell>
          <cell r="AY187" t="str">
            <v xml:space="preserve"> </v>
          </cell>
          <cell r="AZ187" t="str">
            <v xml:space="preserve"> </v>
          </cell>
          <cell r="BA187" t="str">
            <v xml:space="preserve"> </v>
          </cell>
          <cell r="BB187" t="str">
            <v xml:space="preserve"> </v>
          </cell>
          <cell r="BC187" t="str">
            <v xml:space="preserve"> </v>
          </cell>
          <cell r="BD187" t="str">
            <v xml:space="preserve"> </v>
          </cell>
          <cell r="BE187" t="str">
            <v xml:space="preserve"> </v>
          </cell>
          <cell r="BF187" t="str">
            <v xml:space="preserve"> </v>
          </cell>
          <cell r="BG187" t="str">
            <v xml:space="preserve"> </v>
          </cell>
          <cell r="BH187" t="str">
            <v xml:space="preserve"> </v>
          </cell>
          <cell r="BI187" t="str">
            <v xml:space="preserve"> </v>
          </cell>
          <cell r="BJ187" t="str">
            <v xml:space="preserve"> </v>
          </cell>
          <cell r="BK187" t="str">
            <v xml:space="preserve"> </v>
          </cell>
          <cell r="BL187" t="str">
            <v xml:space="preserve"> </v>
          </cell>
          <cell r="BM187" t="str">
            <v xml:space="preserve"> </v>
          </cell>
          <cell r="BN187" t="str">
            <v xml:space="preserve"> </v>
          </cell>
          <cell r="BO187" t="str">
            <v xml:space="preserve"> </v>
          </cell>
          <cell r="BP187" t="str">
            <v xml:space="preserve"> </v>
          </cell>
          <cell r="BQ187" t="str">
            <v xml:space="preserve"> </v>
          </cell>
          <cell r="BR187" t="str">
            <v xml:space="preserve"> </v>
          </cell>
          <cell r="BS187" t="str">
            <v xml:space="preserve"> </v>
          </cell>
          <cell r="BT187" t="str">
            <v xml:space="preserve"> </v>
          </cell>
          <cell r="BU187" t="str">
            <v xml:space="preserve"> </v>
          </cell>
          <cell r="BV187" t="str">
            <v xml:space="preserve"> </v>
          </cell>
          <cell r="BW187" t="str">
            <v xml:space="preserve"> </v>
          </cell>
          <cell r="BX187" t="str">
            <v xml:space="preserve"> </v>
          </cell>
          <cell r="BY187" t="str">
            <v xml:space="preserve"> </v>
          </cell>
          <cell r="BZ187" t="str">
            <v xml:space="preserve"> </v>
          </cell>
          <cell r="CA187" t="str">
            <v xml:space="preserve"> </v>
          </cell>
          <cell r="CB187" t="str">
            <v xml:space="preserve"> </v>
          </cell>
          <cell r="CC187" t="str">
            <v xml:space="preserve"> </v>
          </cell>
          <cell r="CD187" t="str">
            <v xml:space="preserve"> </v>
          </cell>
          <cell r="CE187" t="str">
            <v xml:space="preserve"> </v>
          </cell>
          <cell r="CF187" t="str">
            <v xml:space="preserve"> </v>
          </cell>
          <cell r="CG187" t="str">
            <v xml:space="preserve"> </v>
          </cell>
          <cell r="CH187" t="str">
            <v xml:space="preserve"> </v>
          </cell>
          <cell r="CI187" t="str">
            <v xml:space="preserve"> </v>
          </cell>
          <cell r="CJ187" t="str">
            <v xml:space="preserve"> </v>
          </cell>
          <cell r="CK187" t="str">
            <v xml:space="preserve"> </v>
          </cell>
          <cell r="CL187" t="str">
            <v xml:space="preserve"> </v>
          </cell>
          <cell r="CM187" t="str">
            <v xml:space="preserve"> </v>
          </cell>
        </row>
        <row r="188">
          <cell r="J188">
            <v>0</v>
          </cell>
          <cell r="K188">
            <v>246432.68508373509</v>
          </cell>
          <cell r="L188">
            <v>1855797.067504541</v>
          </cell>
          <cell r="M188">
            <v>7838213.5246118316</v>
          </cell>
          <cell r="N188">
            <v>12286362.812380707</v>
          </cell>
          <cell r="O188">
            <v>18694584.554542124</v>
          </cell>
          <cell r="P188">
            <v>18654434.898668095</v>
          </cell>
          <cell r="Q188">
            <v>18538935.505114224</v>
          </cell>
          <cell r="R188">
            <v>18438221.345008202</v>
          </cell>
          <cell r="S188">
            <v>18356635.221097708</v>
          </cell>
          <cell r="T188">
            <v>18205885.742824852</v>
          </cell>
          <cell r="U188">
            <v>18047589.694937952</v>
          </cell>
          <cell r="V188">
            <v>17868739.578715883</v>
          </cell>
          <cell r="W188">
            <v>17681763.428341851</v>
          </cell>
          <cell r="X188">
            <v>17474931.316532061</v>
          </cell>
          <cell r="Y188">
            <v>17256602.066732153</v>
          </cell>
          <cell r="Z188">
            <v>17038954.099179398</v>
          </cell>
          <cell r="AA188">
            <v>16806592.782242261</v>
          </cell>
          <cell r="AB188">
            <v>16580761.291374899</v>
          </cell>
          <cell r="AC188">
            <v>16352464.892122854</v>
          </cell>
          <cell r="AD188">
            <v>16113379.609244196</v>
          </cell>
          <cell r="AE188">
            <v>15900658.486902718</v>
          </cell>
          <cell r="AF188">
            <v>15712208.279790387</v>
          </cell>
          <cell r="AG188">
            <v>15523590.040389175</v>
          </cell>
          <cell r="AH188">
            <v>15337933.833025284</v>
          </cell>
          <cell r="AI188">
            <v>15200733.2757654</v>
          </cell>
          <cell r="AJ188">
            <v>14994405.785580922</v>
          </cell>
          <cell r="AK188">
            <v>14756873.759714385</v>
          </cell>
          <cell r="AL188">
            <v>14500685.489518927</v>
          </cell>
          <cell r="AM188">
            <v>14229695.951349698</v>
          </cell>
          <cell r="AN188">
            <v>13909337.690084973</v>
          </cell>
          <cell r="AO188">
            <v>13599309.16353737</v>
          </cell>
          <cell r="AP188">
            <v>13306357.310012542</v>
          </cell>
          <cell r="AQ188">
            <v>12966774.328826793</v>
          </cell>
          <cell r="AR188">
            <v>12620505.057226298</v>
          </cell>
          <cell r="AS188">
            <v>12228069.264976639</v>
          </cell>
          <cell r="AT188">
            <v>11808620.37972343</v>
          </cell>
          <cell r="AU188">
            <v>11379110.402596693</v>
          </cell>
          <cell r="AV188">
            <v>10928111.888520181</v>
          </cell>
          <cell r="AW188">
            <v>10530372.347729325</v>
          </cell>
          <cell r="AX188">
            <v>10112896.31954707</v>
          </cell>
          <cell r="AY188">
            <v>9711682.1267520413</v>
          </cell>
          <cell r="AZ188">
            <v>9170648.5594198052</v>
          </cell>
          <cell r="BA188">
            <v>8814764.7345937304</v>
          </cell>
          <cell r="BB188">
            <v>8386695.7644417547</v>
          </cell>
          <cell r="BC188">
            <v>7760462.5119440435</v>
          </cell>
          <cell r="BD188">
            <v>7119751.8225866109</v>
          </cell>
          <cell r="BE188">
            <v>6905012.9391510375</v>
          </cell>
          <cell r="BF188">
            <v>6131115.7086095512</v>
          </cell>
          <cell r="BG188">
            <v>5476956.741788378</v>
          </cell>
          <cell r="BH188">
            <v>4778254.7750208303</v>
          </cell>
          <cell r="BI188">
            <v>4376592.5683131292</v>
          </cell>
          <cell r="BJ188">
            <v>3678061.4444336919</v>
          </cell>
          <cell r="BK188">
            <v>2963453.5939875897</v>
          </cell>
          <cell r="BL188">
            <v>1536324.3125521322</v>
          </cell>
          <cell r="BM188">
            <v>-0.15375278015654636</v>
          </cell>
          <cell r="BN188">
            <v>-0.15375278015654636</v>
          </cell>
          <cell r="BO188">
            <v>-0.15375278015654636</v>
          </cell>
          <cell r="BP188">
            <v>-0.15375278015654636</v>
          </cell>
          <cell r="BQ188">
            <v>-0.15375278015654636</v>
          </cell>
          <cell r="BR188">
            <v>-0.15375278015654636</v>
          </cell>
          <cell r="BS188">
            <v>-0.15375278015654636</v>
          </cell>
          <cell r="BT188">
            <v>-0.15375278015654636</v>
          </cell>
          <cell r="BU188">
            <v>-0.15375278015654636</v>
          </cell>
          <cell r="BV188">
            <v>-0.15375278015654636</v>
          </cell>
          <cell r="BW188">
            <v>-0.15375278015654636</v>
          </cell>
          <cell r="BX188">
            <v>-0.15375278015654636</v>
          </cell>
          <cell r="BY188">
            <v>-0.15375278015654636</v>
          </cell>
          <cell r="BZ188">
            <v>-0.15375278015654636</v>
          </cell>
          <cell r="CA188">
            <v>-0.15375278015654636</v>
          </cell>
          <cell r="CB188">
            <v>-0.15375278015654636</v>
          </cell>
          <cell r="CC188">
            <v>-0.15375278015654636</v>
          </cell>
          <cell r="CD188">
            <v>-0.15375278015654636</v>
          </cell>
          <cell r="CE188">
            <v>-0.15375278015654636</v>
          </cell>
          <cell r="CF188">
            <v>-0.15375278015654636</v>
          </cell>
          <cell r="CG188">
            <v>-0.15375278015654636</v>
          </cell>
          <cell r="CH188">
            <v>-0.15375278015654636</v>
          </cell>
          <cell r="CI188">
            <v>-0.15375278015654636</v>
          </cell>
          <cell r="CJ188">
            <v>-0.15375278015654636</v>
          </cell>
          <cell r="CK188">
            <v>-0.15375278015654636</v>
          </cell>
          <cell r="CL188">
            <v>-0.15375278015654636</v>
          </cell>
          <cell r="CM188">
            <v>-0.15375278015654636</v>
          </cell>
        </row>
        <row r="189"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 t="str">
            <v xml:space="preserve"> </v>
          </cell>
          <cell r="O189" t="str">
            <v xml:space="preserve"> </v>
          </cell>
          <cell r="P189" t="str">
            <v xml:space="preserve"> </v>
          </cell>
          <cell r="Q189" t="str">
            <v xml:space="preserve"> </v>
          </cell>
          <cell r="R189" t="str">
            <v xml:space="preserve"> </v>
          </cell>
          <cell r="S189" t="str">
            <v xml:space="preserve"> </v>
          </cell>
          <cell r="T189" t="str">
            <v xml:space="preserve"> </v>
          </cell>
          <cell r="U189" t="str">
            <v xml:space="preserve"> </v>
          </cell>
          <cell r="V189" t="str">
            <v xml:space="preserve"> </v>
          </cell>
          <cell r="W189" t="str">
            <v xml:space="preserve"> </v>
          </cell>
          <cell r="X189" t="str">
            <v xml:space="preserve"> </v>
          </cell>
          <cell r="Y189" t="str">
            <v xml:space="preserve"> </v>
          </cell>
          <cell r="Z189" t="str">
            <v xml:space="preserve"> </v>
          </cell>
          <cell r="AA189" t="str">
            <v xml:space="preserve"> </v>
          </cell>
          <cell r="AB189" t="str">
            <v xml:space="preserve"> </v>
          </cell>
          <cell r="AC189" t="str">
            <v xml:space="preserve"> </v>
          </cell>
          <cell r="AD189" t="str">
            <v xml:space="preserve"> </v>
          </cell>
          <cell r="AE189" t="str">
            <v xml:space="preserve"> </v>
          </cell>
          <cell r="AF189" t="str">
            <v xml:space="preserve"> </v>
          </cell>
          <cell r="AG189" t="str">
            <v xml:space="preserve"> </v>
          </cell>
          <cell r="AH189" t="str">
            <v xml:space="preserve"> </v>
          </cell>
          <cell r="AI189" t="str">
            <v xml:space="preserve"> </v>
          </cell>
          <cell r="AJ189" t="str">
            <v xml:space="preserve"> </v>
          </cell>
          <cell r="AK189" t="str">
            <v xml:space="preserve"> </v>
          </cell>
          <cell r="AL189" t="str">
            <v xml:space="preserve"> </v>
          </cell>
          <cell r="AM189" t="str">
            <v xml:space="preserve"> </v>
          </cell>
          <cell r="AN189" t="str">
            <v xml:space="preserve"> </v>
          </cell>
          <cell r="AO189" t="str">
            <v xml:space="preserve"> </v>
          </cell>
          <cell r="AP189" t="str">
            <v xml:space="preserve"> </v>
          </cell>
          <cell r="AQ189" t="str">
            <v xml:space="preserve"> </v>
          </cell>
          <cell r="AR189" t="str">
            <v xml:space="preserve"> </v>
          </cell>
          <cell r="AS189" t="str">
            <v xml:space="preserve"> </v>
          </cell>
          <cell r="AT189" t="str">
            <v xml:space="preserve"> </v>
          </cell>
          <cell r="AU189" t="str">
            <v xml:space="preserve"> </v>
          </cell>
          <cell r="AV189" t="str">
            <v xml:space="preserve"> </v>
          </cell>
          <cell r="AW189" t="str">
            <v xml:space="preserve"> </v>
          </cell>
          <cell r="AX189" t="str">
            <v xml:space="preserve"> </v>
          </cell>
          <cell r="AY189" t="str">
            <v xml:space="preserve"> </v>
          </cell>
          <cell r="AZ189" t="str">
            <v xml:space="preserve"> </v>
          </cell>
          <cell r="BA189" t="str">
            <v xml:space="preserve"> </v>
          </cell>
          <cell r="BB189" t="str">
            <v xml:space="preserve"> </v>
          </cell>
          <cell r="BC189" t="str">
            <v xml:space="preserve"> </v>
          </cell>
          <cell r="BD189" t="str">
            <v xml:space="preserve"> </v>
          </cell>
          <cell r="BE189" t="str">
            <v xml:space="preserve"> </v>
          </cell>
          <cell r="BF189" t="str">
            <v xml:space="preserve"> </v>
          </cell>
          <cell r="BG189" t="str">
            <v xml:space="preserve"> </v>
          </cell>
          <cell r="BH189" t="str">
            <v xml:space="preserve"> </v>
          </cell>
          <cell r="BI189" t="str">
            <v xml:space="preserve"> </v>
          </cell>
          <cell r="BJ189" t="str">
            <v xml:space="preserve"> </v>
          </cell>
          <cell r="BK189" t="str">
            <v xml:space="preserve"> </v>
          </cell>
          <cell r="BL189" t="str">
            <v xml:space="preserve"> </v>
          </cell>
          <cell r="BM189" t="str">
            <v xml:space="preserve"> </v>
          </cell>
          <cell r="BN189" t="str">
            <v xml:space="preserve"> </v>
          </cell>
          <cell r="BO189" t="str">
            <v xml:space="preserve"> </v>
          </cell>
          <cell r="BP189" t="str">
            <v xml:space="preserve"> </v>
          </cell>
          <cell r="BQ189" t="str">
            <v xml:space="preserve"> </v>
          </cell>
          <cell r="BR189" t="str">
            <v xml:space="preserve"> </v>
          </cell>
          <cell r="BS189" t="str">
            <v xml:space="preserve"> </v>
          </cell>
          <cell r="BT189" t="str">
            <v xml:space="preserve"> </v>
          </cell>
          <cell r="BU189" t="str">
            <v xml:space="preserve"> </v>
          </cell>
          <cell r="BV189" t="str">
            <v xml:space="preserve"> </v>
          </cell>
          <cell r="BW189" t="str">
            <v xml:space="preserve"> </v>
          </cell>
          <cell r="BX189" t="str">
            <v xml:space="preserve"> </v>
          </cell>
          <cell r="BY189" t="str">
            <v xml:space="preserve"> </v>
          </cell>
          <cell r="BZ189" t="str">
            <v xml:space="preserve"> </v>
          </cell>
          <cell r="CA189" t="str">
            <v xml:space="preserve"> </v>
          </cell>
          <cell r="CB189" t="str">
            <v xml:space="preserve"> </v>
          </cell>
          <cell r="CC189" t="str">
            <v xml:space="preserve"> </v>
          </cell>
          <cell r="CD189" t="str">
            <v xml:space="preserve"> </v>
          </cell>
          <cell r="CE189" t="str">
            <v xml:space="preserve"> </v>
          </cell>
          <cell r="CF189" t="str">
            <v xml:space="preserve"> </v>
          </cell>
          <cell r="CG189" t="str">
            <v xml:space="preserve"> </v>
          </cell>
          <cell r="CH189" t="str">
            <v xml:space="preserve"> </v>
          </cell>
          <cell r="CI189" t="str">
            <v xml:space="preserve"> </v>
          </cell>
          <cell r="CJ189" t="str">
            <v xml:space="preserve"> </v>
          </cell>
          <cell r="CK189" t="str">
            <v xml:space="preserve"> </v>
          </cell>
          <cell r="CL189" t="str">
            <v xml:space="preserve"> </v>
          </cell>
          <cell r="CM189" t="str">
            <v xml:space="preserve"> </v>
          </cell>
        </row>
        <row r="190">
          <cell r="J190" t="str">
            <v xml:space="preserve"> </v>
          </cell>
          <cell r="K190" t="str">
            <v xml:space="preserve"> </v>
          </cell>
          <cell r="L190" t="str">
            <v xml:space="preserve"> </v>
          </cell>
          <cell r="M190" t="str">
            <v xml:space="preserve"> </v>
          </cell>
          <cell r="N190" t="str">
            <v xml:space="preserve"> </v>
          </cell>
          <cell r="O190" t="str">
            <v xml:space="preserve"> </v>
          </cell>
          <cell r="P190" t="str">
            <v xml:space="preserve"> </v>
          </cell>
          <cell r="Q190" t="str">
            <v xml:space="preserve"> </v>
          </cell>
          <cell r="R190" t="str">
            <v xml:space="preserve"> </v>
          </cell>
          <cell r="S190" t="str">
            <v xml:space="preserve"> </v>
          </cell>
          <cell r="T190" t="str">
            <v xml:space="preserve"> </v>
          </cell>
          <cell r="U190" t="str">
            <v xml:space="preserve"> </v>
          </cell>
          <cell r="V190" t="str">
            <v xml:space="preserve"> </v>
          </cell>
          <cell r="W190" t="str">
            <v xml:space="preserve"> </v>
          </cell>
          <cell r="X190" t="str">
            <v xml:space="preserve"> </v>
          </cell>
          <cell r="Y190" t="str">
            <v xml:space="preserve"> </v>
          </cell>
          <cell r="Z190" t="str">
            <v xml:space="preserve"> </v>
          </cell>
          <cell r="AA190" t="str">
            <v xml:space="preserve"> </v>
          </cell>
          <cell r="AB190" t="str">
            <v xml:space="preserve"> </v>
          </cell>
          <cell r="AC190" t="str">
            <v xml:space="preserve"> </v>
          </cell>
          <cell r="AD190" t="str">
            <v xml:space="preserve"> </v>
          </cell>
          <cell r="AE190" t="str">
            <v xml:space="preserve"> </v>
          </cell>
          <cell r="AF190" t="str">
            <v xml:space="preserve"> </v>
          </cell>
          <cell r="AG190" t="str">
            <v xml:space="preserve"> </v>
          </cell>
          <cell r="AH190" t="str">
            <v xml:space="preserve"> </v>
          </cell>
          <cell r="AI190" t="str">
            <v xml:space="preserve"> </v>
          </cell>
          <cell r="AJ190" t="str">
            <v xml:space="preserve"> </v>
          </cell>
          <cell r="AK190" t="str">
            <v xml:space="preserve"> </v>
          </cell>
          <cell r="AL190" t="str">
            <v xml:space="preserve"> </v>
          </cell>
          <cell r="AM190" t="str">
            <v xml:space="preserve"> </v>
          </cell>
          <cell r="AN190" t="str">
            <v xml:space="preserve"> </v>
          </cell>
          <cell r="AO190" t="str">
            <v xml:space="preserve"> </v>
          </cell>
          <cell r="AP190" t="str">
            <v xml:space="preserve"> </v>
          </cell>
          <cell r="AQ190" t="str">
            <v xml:space="preserve"> </v>
          </cell>
          <cell r="AR190" t="str">
            <v xml:space="preserve"> </v>
          </cell>
          <cell r="AS190" t="str">
            <v xml:space="preserve"> </v>
          </cell>
          <cell r="AT190" t="str">
            <v xml:space="preserve"> </v>
          </cell>
          <cell r="AU190" t="str">
            <v xml:space="preserve"> </v>
          </cell>
          <cell r="AV190" t="str">
            <v xml:space="preserve"> </v>
          </cell>
          <cell r="AW190" t="str">
            <v xml:space="preserve"> </v>
          </cell>
          <cell r="AX190" t="str">
            <v xml:space="preserve"> </v>
          </cell>
          <cell r="AY190" t="str">
            <v xml:space="preserve"> </v>
          </cell>
          <cell r="AZ190" t="str">
            <v xml:space="preserve"> </v>
          </cell>
          <cell r="BA190" t="str">
            <v xml:space="preserve"> </v>
          </cell>
          <cell r="BB190" t="str">
            <v xml:space="preserve"> </v>
          </cell>
          <cell r="BC190" t="str">
            <v xml:space="preserve"> </v>
          </cell>
          <cell r="BD190" t="str">
            <v xml:space="preserve"> </v>
          </cell>
          <cell r="BE190" t="str">
            <v xml:space="preserve"> </v>
          </cell>
          <cell r="BF190" t="str">
            <v xml:space="preserve"> </v>
          </cell>
          <cell r="BG190" t="str">
            <v xml:space="preserve"> </v>
          </cell>
          <cell r="BH190" t="str">
            <v xml:space="preserve"> </v>
          </cell>
          <cell r="BI190" t="str">
            <v xml:space="preserve"> </v>
          </cell>
          <cell r="BJ190" t="str">
            <v xml:space="preserve"> </v>
          </cell>
          <cell r="BK190" t="str">
            <v xml:space="preserve"> </v>
          </cell>
          <cell r="BL190" t="str">
            <v xml:space="preserve"> </v>
          </cell>
          <cell r="BM190" t="str">
            <v xml:space="preserve"> </v>
          </cell>
          <cell r="BN190" t="str">
            <v xml:space="preserve"> </v>
          </cell>
          <cell r="BO190" t="str">
            <v xml:space="preserve"> </v>
          </cell>
          <cell r="BP190" t="str">
            <v xml:space="preserve"> </v>
          </cell>
          <cell r="BQ190" t="str">
            <v xml:space="preserve"> </v>
          </cell>
          <cell r="BR190" t="str">
            <v xml:space="preserve"> </v>
          </cell>
          <cell r="BS190" t="str">
            <v xml:space="preserve"> </v>
          </cell>
          <cell r="BT190" t="str">
            <v xml:space="preserve"> </v>
          </cell>
          <cell r="BU190" t="str">
            <v xml:space="preserve"> </v>
          </cell>
          <cell r="BV190" t="str">
            <v xml:space="preserve"> </v>
          </cell>
          <cell r="BW190" t="str">
            <v xml:space="preserve"> </v>
          </cell>
          <cell r="BX190" t="str">
            <v xml:space="preserve"> </v>
          </cell>
          <cell r="BY190" t="str">
            <v xml:space="preserve"> </v>
          </cell>
          <cell r="BZ190" t="str">
            <v xml:space="preserve"> </v>
          </cell>
          <cell r="CA190" t="str">
            <v xml:space="preserve"> </v>
          </cell>
          <cell r="CB190" t="str">
            <v xml:space="preserve"> </v>
          </cell>
          <cell r="CC190" t="str">
            <v xml:space="preserve"> </v>
          </cell>
          <cell r="CD190" t="str">
            <v xml:space="preserve"> </v>
          </cell>
          <cell r="CE190" t="str">
            <v xml:space="preserve"> </v>
          </cell>
          <cell r="CF190" t="str">
            <v xml:space="preserve"> </v>
          </cell>
          <cell r="CG190" t="str">
            <v xml:space="preserve"> </v>
          </cell>
          <cell r="CH190" t="str">
            <v xml:space="preserve"> </v>
          </cell>
          <cell r="CI190" t="str">
            <v xml:space="preserve"> </v>
          </cell>
          <cell r="CJ190" t="str">
            <v xml:space="preserve"> </v>
          </cell>
          <cell r="CK190" t="str">
            <v xml:space="preserve"> </v>
          </cell>
          <cell r="CL190" t="str">
            <v xml:space="preserve"> </v>
          </cell>
          <cell r="CM190" t="str">
            <v xml:space="preserve"> </v>
          </cell>
        </row>
        <row r="192">
          <cell r="J192">
            <v>0</v>
          </cell>
          <cell r="K192">
            <v>0.91884193448931406</v>
          </cell>
          <cell r="L192">
            <v>0.98922295958421058</v>
          </cell>
          <cell r="M192">
            <v>0.99744839816659747</v>
          </cell>
          <cell r="N192">
            <v>0.99837217895113384</v>
          </cell>
          <cell r="O192">
            <v>0.91999999980547154</v>
          </cell>
          <cell r="P192">
            <v>0.91982781780182565</v>
          </cell>
          <cell r="Q192">
            <v>0.91932833804394132</v>
          </cell>
          <cell r="R192">
            <v>0.91762800068978556</v>
          </cell>
          <cell r="S192">
            <v>0.91463611046426363</v>
          </cell>
          <cell r="T192">
            <v>0.91392927622870868</v>
          </cell>
          <cell r="U192">
            <v>0.91317434795252983</v>
          </cell>
          <cell r="V192">
            <v>0.91230530192776538</v>
          </cell>
          <cell r="W192">
            <v>0.91137797389540776</v>
          </cell>
          <cell r="X192">
            <v>0.91032905090225891</v>
          </cell>
          <cell r="Y192">
            <v>0.90919454215324347</v>
          </cell>
          <cell r="Z192">
            <v>0.90803463546872898</v>
          </cell>
          <cell r="AA192">
            <v>0.90676316032536985</v>
          </cell>
          <cell r="AB192">
            <v>0.90549326782019091</v>
          </cell>
          <cell r="AC192">
            <v>0.90417386338087125</v>
          </cell>
          <cell r="AD192">
            <v>0.9027520272636802</v>
          </cell>
          <cell r="AE192">
            <v>0.90145103322478692</v>
          </cell>
          <cell r="AF192">
            <v>0.90026905201509155</v>
          </cell>
          <cell r="AG192">
            <v>0.89905728108238858</v>
          </cell>
          <cell r="AH192">
            <v>0.89783543468647642</v>
          </cell>
          <cell r="AI192">
            <v>0.89147177047723969</v>
          </cell>
          <cell r="AJ192">
            <v>0.88997839296132264</v>
          </cell>
          <cell r="AK192">
            <v>0.88694063477273855</v>
          </cell>
          <cell r="AL192">
            <v>0.88074840107289931</v>
          </cell>
          <cell r="AM192">
            <v>0.87847738436533118</v>
          </cell>
          <cell r="AN192">
            <v>0.87567849396579978</v>
          </cell>
          <cell r="AO192">
            <v>0.87284429504707239</v>
          </cell>
          <cell r="AP192">
            <v>0.86738996764520959</v>
          </cell>
          <cell r="AQ192">
            <v>0.86389647842254214</v>
          </cell>
          <cell r="AR192">
            <v>0.86016220725891013</v>
          </cell>
          <cell r="AS192">
            <v>0.85394969620995687</v>
          </cell>
          <cell r="AT192">
            <v>0.84876191425350767</v>
          </cell>
          <cell r="AU192">
            <v>0.84305336855124346</v>
          </cell>
          <cell r="AV192">
            <v>0.83657625728132767</v>
          </cell>
          <cell r="AW192">
            <v>0.8304036382105211</v>
          </cell>
          <cell r="AX192">
            <v>0.82340244890041359</v>
          </cell>
          <cell r="AY192">
            <v>0.81133215128668801</v>
          </cell>
          <cell r="AZ192">
            <v>0.78785035785353108</v>
          </cell>
          <cell r="BA192">
            <v>0.77928512761447843</v>
          </cell>
          <cell r="BB192">
            <v>0.76801954154744179</v>
          </cell>
          <cell r="BC192">
            <v>0.733792107019548</v>
          </cell>
          <cell r="BD192">
            <v>0.69187621255770626</v>
          </cell>
          <cell r="BE192">
            <v>0.68229390119405864</v>
          </cell>
          <cell r="BF192">
            <v>0.62003244939175395</v>
          </cell>
          <cell r="BG192">
            <v>0.54829356911593985</v>
          </cell>
          <cell r="BH192">
            <v>0.45014440585173876</v>
          </cell>
          <cell r="BI192">
            <v>0.39968140616367875</v>
          </cell>
          <cell r="BJ192">
            <v>0.24136415144660048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</row>
        <row r="193">
          <cell r="J193" t="str">
            <v xml:space="preserve"> </v>
          </cell>
          <cell r="K193" t="str">
            <v xml:space="preserve"> </v>
          </cell>
          <cell r="L193" t="str">
            <v xml:space="preserve"> </v>
          </cell>
          <cell r="M193" t="str">
            <v xml:space="preserve"> </v>
          </cell>
          <cell r="N193" t="str">
            <v xml:space="preserve"> </v>
          </cell>
          <cell r="O193" t="str">
            <v xml:space="preserve"> </v>
          </cell>
          <cell r="P193" t="str">
            <v xml:space="preserve"> </v>
          </cell>
          <cell r="Q193" t="str">
            <v xml:space="preserve"> </v>
          </cell>
          <cell r="R193" t="str">
            <v xml:space="preserve"> </v>
          </cell>
          <cell r="S193" t="str">
            <v xml:space="preserve"> </v>
          </cell>
          <cell r="T193" t="str">
            <v xml:space="preserve"> </v>
          </cell>
          <cell r="U193" t="str">
            <v xml:space="preserve"> </v>
          </cell>
          <cell r="V193" t="str">
            <v xml:space="preserve"> </v>
          </cell>
          <cell r="W193" t="str">
            <v xml:space="preserve"> </v>
          </cell>
          <cell r="X193" t="str">
            <v xml:space="preserve"> </v>
          </cell>
          <cell r="Y193" t="str">
            <v xml:space="preserve"> </v>
          </cell>
          <cell r="Z193" t="str">
            <v xml:space="preserve"> </v>
          </cell>
          <cell r="AA193" t="str">
            <v xml:space="preserve"> </v>
          </cell>
          <cell r="AB193" t="str">
            <v xml:space="preserve"> </v>
          </cell>
          <cell r="AC193" t="str">
            <v xml:space="preserve"> </v>
          </cell>
          <cell r="AD193" t="str">
            <v xml:space="preserve"> </v>
          </cell>
          <cell r="AE193" t="str">
            <v xml:space="preserve"> </v>
          </cell>
          <cell r="AF193" t="str">
            <v xml:space="preserve"> </v>
          </cell>
          <cell r="AG193" t="str">
            <v xml:space="preserve"> </v>
          </cell>
          <cell r="AH193" t="str">
            <v xml:space="preserve"> </v>
          </cell>
          <cell r="AI193" t="str">
            <v xml:space="preserve"> </v>
          </cell>
          <cell r="AJ193" t="str">
            <v xml:space="preserve"> </v>
          </cell>
          <cell r="AK193" t="str">
            <v xml:space="preserve"> </v>
          </cell>
          <cell r="AL193" t="str">
            <v xml:space="preserve"> </v>
          </cell>
          <cell r="AM193" t="str">
            <v xml:space="preserve"> </v>
          </cell>
          <cell r="AN193" t="str">
            <v xml:space="preserve"> </v>
          </cell>
          <cell r="AO193" t="str">
            <v xml:space="preserve"> </v>
          </cell>
          <cell r="AP193" t="str">
            <v xml:space="preserve"> </v>
          </cell>
          <cell r="AQ193" t="str">
            <v xml:space="preserve"> </v>
          </cell>
          <cell r="AR193" t="str">
            <v xml:space="preserve"> </v>
          </cell>
          <cell r="AS193" t="str">
            <v xml:space="preserve"> </v>
          </cell>
          <cell r="AT193" t="str">
            <v xml:space="preserve"> </v>
          </cell>
          <cell r="AU193" t="str">
            <v xml:space="preserve"> </v>
          </cell>
          <cell r="AV193" t="str">
            <v xml:space="preserve"> </v>
          </cell>
          <cell r="AW193" t="str">
            <v xml:space="preserve"> </v>
          </cell>
          <cell r="AX193" t="str">
            <v xml:space="preserve"> </v>
          </cell>
          <cell r="AY193" t="str">
            <v xml:space="preserve"> </v>
          </cell>
          <cell r="AZ193" t="str">
            <v xml:space="preserve"> </v>
          </cell>
          <cell r="BA193" t="str">
            <v xml:space="preserve"> </v>
          </cell>
          <cell r="BB193" t="str">
            <v xml:space="preserve"> </v>
          </cell>
          <cell r="BC193" t="str">
            <v xml:space="preserve"> </v>
          </cell>
          <cell r="BD193" t="str">
            <v xml:space="preserve"> </v>
          </cell>
          <cell r="BE193" t="str">
            <v xml:space="preserve"> </v>
          </cell>
          <cell r="BF193" t="str">
            <v xml:space="preserve"> </v>
          </cell>
          <cell r="BG193" t="str">
            <v xml:space="preserve"> </v>
          </cell>
          <cell r="BH193" t="str">
            <v xml:space="preserve"> </v>
          </cell>
          <cell r="BI193" t="str">
            <v xml:space="preserve"> </v>
          </cell>
          <cell r="BJ193" t="str">
            <v xml:space="preserve"> </v>
          </cell>
          <cell r="BK193" t="str">
            <v xml:space="preserve"> </v>
          </cell>
          <cell r="BL193" t="str">
            <v xml:space="preserve"> </v>
          </cell>
          <cell r="BM193" t="str">
            <v xml:space="preserve"> </v>
          </cell>
          <cell r="BN193" t="str">
            <v xml:space="preserve"> </v>
          </cell>
          <cell r="BO193" t="str">
            <v xml:space="preserve"> </v>
          </cell>
          <cell r="BP193" t="str">
            <v xml:space="preserve"> </v>
          </cell>
          <cell r="BQ193" t="str">
            <v xml:space="preserve"> </v>
          </cell>
          <cell r="BR193" t="str">
            <v xml:space="preserve"> </v>
          </cell>
          <cell r="BS193" t="str">
            <v xml:space="preserve"> </v>
          </cell>
          <cell r="BT193" t="str">
            <v xml:space="preserve"> </v>
          </cell>
          <cell r="BU193" t="str">
            <v xml:space="preserve"> </v>
          </cell>
          <cell r="BV193" t="str">
            <v xml:space="preserve"> </v>
          </cell>
          <cell r="BW193" t="str">
            <v xml:space="preserve"> </v>
          </cell>
          <cell r="BX193" t="str">
            <v xml:space="preserve"> </v>
          </cell>
          <cell r="BY193" t="str">
            <v xml:space="preserve"> </v>
          </cell>
          <cell r="BZ193" t="str">
            <v xml:space="preserve"> </v>
          </cell>
          <cell r="CA193" t="str">
            <v xml:space="preserve"> </v>
          </cell>
          <cell r="CB193" t="str">
            <v xml:space="preserve"> </v>
          </cell>
          <cell r="CC193" t="str">
            <v xml:space="preserve"> </v>
          </cell>
          <cell r="CD193" t="str">
            <v xml:space="preserve"> </v>
          </cell>
          <cell r="CE193" t="str">
            <v xml:space="preserve"> </v>
          </cell>
          <cell r="CF193" t="str">
            <v xml:space="preserve"> </v>
          </cell>
          <cell r="CG193" t="str">
            <v xml:space="preserve"> </v>
          </cell>
          <cell r="CH193" t="str">
            <v xml:space="preserve"> </v>
          </cell>
          <cell r="CI193" t="str">
            <v xml:space="preserve"> </v>
          </cell>
          <cell r="CJ193" t="str">
            <v xml:space="preserve"> </v>
          </cell>
          <cell r="CK193" t="str">
            <v xml:space="preserve"> </v>
          </cell>
          <cell r="CL193" t="str">
            <v xml:space="preserve"> </v>
          </cell>
          <cell r="CM193" t="str">
            <v xml:space="preserve"> </v>
          </cell>
        </row>
        <row r="194">
          <cell r="J194" t="str">
            <v xml:space="preserve"> </v>
          </cell>
          <cell r="K194" t="str">
            <v xml:space="preserve"> </v>
          </cell>
          <cell r="L194" t="str">
            <v xml:space="preserve"> </v>
          </cell>
          <cell r="M194" t="str">
            <v xml:space="preserve"> </v>
          </cell>
          <cell r="N194" t="str">
            <v xml:space="preserve"> </v>
          </cell>
          <cell r="O194" t="str">
            <v xml:space="preserve"> </v>
          </cell>
          <cell r="P194" t="str">
            <v xml:space="preserve"> </v>
          </cell>
          <cell r="Q194" t="str">
            <v xml:space="preserve"> </v>
          </cell>
          <cell r="R194" t="str">
            <v xml:space="preserve"> </v>
          </cell>
          <cell r="S194" t="str">
            <v xml:space="preserve"> </v>
          </cell>
          <cell r="T194" t="str">
            <v xml:space="preserve"> </v>
          </cell>
          <cell r="U194" t="str">
            <v xml:space="preserve"> </v>
          </cell>
          <cell r="V194" t="str">
            <v xml:space="preserve"> </v>
          </cell>
          <cell r="W194" t="str">
            <v xml:space="preserve"> </v>
          </cell>
          <cell r="X194" t="str">
            <v xml:space="preserve"> </v>
          </cell>
          <cell r="Y194" t="str">
            <v xml:space="preserve"> </v>
          </cell>
          <cell r="Z194" t="str">
            <v xml:space="preserve"> </v>
          </cell>
          <cell r="AA194" t="str">
            <v xml:space="preserve"> </v>
          </cell>
          <cell r="AB194" t="str">
            <v xml:space="preserve"> </v>
          </cell>
          <cell r="AC194" t="str">
            <v xml:space="preserve"> </v>
          </cell>
          <cell r="AD194" t="str">
            <v xml:space="preserve"> </v>
          </cell>
          <cell r="AE194" t="str">
            <v xml:space="preserve"> </v>
          </cell>
          <cell r="AF194" t="str">
            <v xml:space="preserve"> </v>
          </cell>
          <cell r="AG194" t="str">
            <v xml:space="preserve"> </v>
          </cell>
          <cell r="AH194" t="str">
            <v xml:space="preserve"> </v>
          </cell>
          <cell r="AI194" t="str">
            <v xml:space="preserve"> </v>
          </cell>
          <cell r="AJ194" t="str">
            <v xml:space="preserve"> </v>
          </cell>
          <cell r="AK194" t="str">
            <v xml:space="preserve"> </v>
          </cell>
          <cell r="AL194" t="str">
            <v xml:space="preserve"> </v>
          </cell>
          <cell r="AM194" t="str">
            <v xml:space="preserve"> </v>
          </cell>
          <cell r="AN194" t="str">
            <v xml:space="preserve"> </v>
          </cell>
          <cell r="AO194" t="str">
            <v xml:space="preserve"> </v>
          </cell>
          <cell r="AP194" t="str">
            <v xml:space="preserve"> </v>
          </cell>
          <cell r="AQ194" t="str">
            <v xml:space="preserve"> </v>
          </cell>
          <cell r="AR194" t="str">
            <v xml:space="preserve"> </v>
          </cell>
          <cell r="AS194" t="str">
            <v xml:space="preserve"> </v>
          </cell>
          <cell r="AT194" t="str">
            <v xml:space="preserve"> </v>
          </cell>
          <cell r="AU194" t="str">
            <v xml:space="preserve"> </v>
          </cell>
          <cell r="AV194" t="str">
            <v xml:space="preserve"> </v>
          </cell>
          <cell r="AW194" t="str">
            <v xml:space="preserve"> </v>
          </cell>
          <cell r="AX194" t="str">
            <v xml:space="preserve"> </v>
          </cell>
          <cell r="AY194" t="str">
            <v xml:space="preserve"> </v>
          </cell>
          <cell r="AZ194" t="str">
            <v xml:space="preserve"> </v>
          </cell>
          <cell r="BA194" t="str">
            <v xml:space="preserve"> </v>
          </cell>
          <cell r="BB194" t="str">
            <v xml:space="preserve"> </v>
          </cell>
          <cell r="BC194" t="str">
            <v xml:space="preserve"> </v>
          </cell>
          <cell r="BD194" t="str">
            <v xml:space="preserve"> </v>
          </cell>
          <cell r="BE194" t="str">
            <v xml:space="preserve"> </v>
          </cell>
          <cell r="BF194" t="str">
            <v xml:space="preserve"> </v>
          </cell>
          <cell r="BG194" t="str">
            <v xml:space="preserve"> </v>
          </cell>
          <cell r="BH194" t="str">
            <v xml:space="preserve"> </v>
          </cell>
          <cell r="BI194" t="str">
            <v xml:space="preserve"> </v>
          </cell>
          <cell r="BJ194" t="str">
            <v xml:space="preserve"> </v>
          </cell>
          <cell r="BK194" t="str">
            <v xml:space="preserve"> </v>
          </cell>
          <cell r="BL194" t="str">
            <v xml:space="preserve"> </v>
          </cell>
          <cell r="BM194" t="str">
            <v xml:space="preserve"> </v>
          </cell>
          <cell r="BN194" t="str">
            <v xml:space="preserve"> </v>
          </cell>
          <cell r="BO194" t="str">
            <v xml:space="preserve"> </v>
          </cell>
          <cell r="BP194" t="str">
            <v xml:space="preserve"> </v>
          </cell>
          <cell r="BQ194" t="str">
            <v xml:space="preserve"> </v>
          </cell>
          <cell r="BR194" t="str">
            <v xml:space="preserve"> </v>
          </cell>
          <cell r="BS194" t="str">
            <v xml:space="preserve"> </v>
          </cell>
          <cell r="BT194" t="str">
            <v xml:space="preserve"> </v>
          </cell>
          <cell r="BU194" t="str">
            <v xml:space="preserve"> </v>
          </cell>
          <cell r="BV194" t="str">
            <v xml:space="preserve"> </v>
          </cell>
          <cell r="BW194" t="str">
            <v xml:space="preserve"> </v>
          </cell>
          <cell r="BX194" t="str">
            <v xml:space="preserve"> </v>
          </cell>
          <cell r="BY194" t="str">
            <v xml:space="preserve"> </v>
          </cell>
          <cell r="BZ194" t="str">
            <v xml:space="preserve"> </v>
          </cell>
          <cell r="CA194" t="str">
            <v xml:space="preserve"> </v>
          </cell>
          <cell r="CB194" t="str">
            <v xml:space="preserve"> </v>
          </cell>
          <cell r="CC194" t="str">
            <v xml:space="preserve"> </v>
          </cell>
          <cell r="CD194" t="str">
            <v xml:space="preserve"> </v>
          </cell>
          <cell r="CE194" t="str">
            <v xml:space="preserve"> </v>
          </cell>
          <cell r="CF194" t="str">
            <v xml:space="preserve"> </v>
          </cell>
          <cell r="CG194" t="str">
            <v xml:space="preserve"> </v>
          </cell>
          <cell r="CH194" t="str">
            <v xml:space="preserve"> </v>
          </cell>
          <cell r="CI194" t="str">
            <v xml:space="preserve"> </v>
          </cell>
          <cell r="CJ194" t="str">
            <v xml:space="preserve"> </v>
          </cell>
          <cell r="CK194" t="str">
            <v xml:space="preserve"> </v>
          </cell>
          <cell r="CL194" t="str">
            <v xml:space="preserve"> </v>
          </cell>
          <cell r="CM194" t="str">
            <v xml:space="preserve"> </v>
          </cell>
        </row>
        <row r="196">
          <cell r="J196">
            <v>0.91999999980547154</v>
          </cell>
          <cell r="K196" t="str">
            <v>) Debt</v>
          </cell>
        </row>
        <row r="197">
          <cell r="J197">
            <v>0.92</v>
          </cell>
          <cell r="K197" t="str">
            <v>)</v>
          </cell>
        </row>
        <row r="200"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1020000</v>
          </cell>
          <cell r="P200">
            <v>884930.76744695718</v>
          </cell>
          <cell r="Q200">
            <v>992257.99288191972</v>
          </cell>
          <cell r="R200">
            <v>998945.966199819</v>
          </cell>
          <cell r="S200">
            <v>1001465.4009056162</v>
          </cell>
          <cell r="T200">
            <v>1025622.8066100884</v>
          </cell>
          <cell r="U200">
            <v>1029319.1812171408</v>
          </cell>
          <cell r="V200">
            <v>1051513.6841857508</v>
          </cell>
          <cell r="W200">
            <v>1054699.5548567926</v>
          </cell>
          <cell r="X200">
            <v>1074503.2218872383</v>
          </cell>
          <cell r="Y200">
            <v>1081232.1684362432</v>
          </cell>
          <cell r="Z200">
            <v>1069749.7668982258</v>
          </cell>
          <cell r="AA200">
            <v>1080622.3286937955</v>
          </cell>
          <cell r="AB200">
            <v>1059985.052088581</v>
          </cell>
          <cell r="AC200">
            <v>1052704.0127818128</v>
          </cell>
          <cell r="AD200">
            <v>1057374.255512225</v>
          </cell>
          <cell r="AE200">
            <v>1007653.9894565986</v>
          </cell>
          <cell r="AF200">
            <v>962236.18829411897</v>
          </cell>
          <cell r="AG200">
            <v>953421.50315479934</v>
          </cell>
          <cell r="AH200">
            <v>940060.14774870581</v>
          </cell>
          <cell r="AI200">
            <v>990796.64605476381</v>
          </cell>
          <cell r="AJ200">
            <v>960363.15816784557</v>
          </cell>
          <cell r="AK200">
            <v>1022649.1042975595</v>
          </cell>
          <cell r="AL200">
            <v>1098291.5797809365</v>
          </cell>
          <cell r="AM200">
            <v>1016085.9909436057</v>
          </cell>
          <cell r="AN200">
            <v>1074448.3799450006</v>
          </cell>
          <cell r="AO200">
            <v>1043839.1815435948</v>
          </cell>
          <cell r="AP200">
            <v>1055174.7959821371</v>
          </cell>
          <cell r="AQ200">
            <v>1055936.0455995924</v>
          </cell>
          <cell r="AR200">
            <v>1048661.5075331153</v>
          </cell>
          <cell r="AS200">
            <v>1129287.7453351603</v>
          </cell>
          <cell r="AT200">
            <v>1117699.6523093279</v>
          </cell>
          <cell r="AU200">
            <v>1111822.2720532755</v>
          </cell>
          <cell r="AV200">
            <v>1122023.7810988529</v>
          </cell>
          <cell r="AW200">
            <v>1022792.9206156493</v>
          </cell>
          <cell r="AX200">
            <v>1032004.1163044034</v>
          </cell>
          <cell r="AY200">
            <v>1055290.6286557978</v>
          </cell>
          <cell r="AZ200">
            <v>1333192.3668552614</v>
          </cell>
          <cell r="BA200">
            <v>868561.97861228348</v>
          </cell>
          <cell r="BB200">
            <v>955865.97209653328</v>
          </cell>
          <cell r="BC200">
            <v>1399155.6853629651</v>
          </cell>
          <cell r="BD200">
            <v>1394356.2569667941</v>
          </cell>
          <cell r="BE200">
            <v>553508.01582036342</v>
          </cell>
          <cell r="BF200">
            <v>1550729.8183761735</v>
          </cell>
          <cell r="BG200">
            <v>1344702.5440561434</v>
          </cell>
          <cell r="BH200">
            <v>1383120.9693085875</v>
          </cell>
          <cell r="BI200">
            <v>688137.59636215598</v>
          </cell>
          <cell r="BJ200">
            <v>1335145.2375244999</v>
          </cell>
          <cell r="BK200">
            <v>1330878.1186646125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H200">
            <v>0</v>
          </cell>
          <cell r="CI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</row>
        <row r="201"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1020000</v>
          </cell>
          <cell r="P201">
            <v>884930.76744695718</v>
          </cell>
          <cell r="Q201">
            <v>992257.99288191972</v>
          </cell>
          <cell r="R201">
            <v>998945.966199819</v>
          </cell>
          <cell r="S201">
            <v>1001465.4009056162</v>
          </cell>
          <cell r="T201">
            <v>1025622.8066100884</v>
          </cell>
          <cell r="U201">
            <v>1029319.1812171408</v>
          </cell>
          <cell r="V201">
            <v>1051513.6841857508</v>
          </cell>
          <cell r="W201">
            <v>1054699.5548567926</v>
          </cell>
          <cell r="X201">
            <v>1074503.2218872383</v>
          </cell>
          <cell r="Y201">
            <v>1081232.1684362432</v>
          </cell>
          <cell r="Z201">
            <v>1069749.7668982258</v>
          </cell>
          <cell r="AA201">
            <v>1080622.3286937955</v>
          </cell>
          <cell r="AB201">
            <v>1059985.052088581</v>
          </cell>
          <cell r="AC201">
            <v>1052704.0127818128</v>
          </cell>
          <cell r="AD201">
            <v>1057374.255512225</v>
          </cell>
          <cell r="AE201">
            <v>1007653.9894565986</v>
          </cell>
          <cell r="AF201">
            <v>962236.18829411897</v>
          </cell>
          <cell r="AG201">
            <v>953421.50315479934</v>
          </cell>
          <cell r="AH201">
            <v>940060.14774870581</v>
          </cell>
          <cell r="AI201">
            <v>990796.64605476381</v>
          </cell>
          <cell r="AJ201">
            <v>960363.15816784557</v>
          </cell>
          <cell r="AK201">
            <v>1022649.1042975595</v>
          </cell>
          <cell r="AL201">
            <v>1098291.5797809365</v>
          </cell>
          <cell r="AM201">
            <v>1016085.9909436057</v>
          </cell>
          <cell r="AN201">
            <v>1074448.3799450006</v>
          </cell>
          <cell r="AO201">
            <v>1043839.1815435948</v>
          </cell>
          <cell r="AP201">
            <v>1055174.7959821371</v>
          </cell>
          <cell r="AQ201">
            <v>1055936.0455995924</v>
          </cell>
          <cell r="AR201">
            <v>1048661.5075331153</v>
          </cell>
          <cell r="AS201">
            <v>1129287.7453351603</v>
          </cell>
          <cell r="AT201">
            <v>1117699.6523093279</v>
          </cell>
          <cell r="AU201">
            <v>1111822.2720532755</v>
          </cell>
          <cell r="AV201">
            <v>1122023.7810988529</v>
          </cell>
          <cell r="AW201">
            <v>1022792.9206156493</v>
          </cell>
          <cell r="AX201">
            <v>1032004.1163044034</v>
          </cell>
          <cell r="AY201">
            <v>1055290.6286557978</v>
          </cell>
          <cell r="AZ201">
            <v>1141523.1469780509</v>
          </cell>
          <cell r="BA201">
            <v>868561.97861228348</v>
          </cell>
          <cell r="BB201">
            <v>955865.97209653328</v>
          </cell>
          <cell r="BC201">
            <v>1040548.8021872324</v>
          </cell>
          <cell r="BD201">
            <v>1042198.6271219001</v>
          </cell>
          <cell r="BE201">
            <v>553508.01582036342</v>
          </cell>
          <cell r="BF201">
            <v>1167530.9261835343</v>
          </cell>
          <cell r="BG201">
            <v>912910.40966057952</v>
          </cell>
          <cell r="BH201">
            <v>1084591.8707811795</v>
          </cell>
          <cell r="BI201">
            <v>688137.59636215598</v>
          </cell>
          <cell r="BJ201">
            <v>1172758.5206808441</v>
          </cell>
          <cell r="BK201">
            <v>1110840.2660790049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0</v>
          </cell>
          <cell r="BS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BZ201">
            <v>0</v>
          </cell>
          <cell r="CA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H201">
            <v>0</v>
          </cell>
          <cell r="CI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</row>
        <row r="202"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 t="str">
            <v xml:space="preserve"> </v>
          </cell>
          <cell r="O202" t="str">
            <v xml:space="preserve"> </v>
          </cell>
          <cell r="P202" t="str">
            <v xml:space="preserve"> </v>
          </cell>
          <cell r="Q202" t="str">
            <v xml:space="preserve"> </v>
          </cell>
          <cell r="R202" t="str">
            <v xml:space="preserve"> </v>
          </cell>
          <cell r="S202" t="str">
            <v xml:space="preserve"> </v>
          </cell>
          <cell r="T202" t="str">
            <v xml:space="preserve"> </v>
          </cell>
          <cell r="U202" t="str">
            <v xml:space="preserve"> </v>
          </cell>
          <cell r="V202" t="str">
            <v xml:space="preserve"> </v>
          </cell>
          <cell r="W202" t="str">
            <v xml:space="preserve"> </v>
          </cell>
          <cell r="X202" t="str">
            <v xml:space="preserve"> </v>
          </cell>
          <cell r="Y202" t="str">
            <v xml:space="preserve"> </v>
          </cell>
          <cell r="Z202" t="str">
            <v xml:space="preserve"> </v>
          </cell>
          <cell r="AA202" t="str">
            <v xml:space="preserve"> </v>
          </cell>
          <cell r="AB202" t="str">
            <v xml:space="preserve"> </v>
          </cell>
          <cell r="AC202" t="str">
            <v xml:space="preserve"> </v>
          </cell>
          <cell r="AD202" t="str">
            <v xml:space="preserve"> </v>
          </cell>
          <cell r="AE202" t="str">
            <v xml:space="preserve"> </v>
          </cell>
          <cell r="AF202" t="str">
            <v xml:space="preserve"> </v>
          </cell>
          <cell r="AG202" t="str">
            <v xml:space="preserve"> </v>
          </cell>
          <cell r="AH202" t="str">
            <v xml:space="preserve"> </v>
          </cell>
          <cell r="AI202" t="str">
            <v xml:space="preserve"> </v>
          </cell>
          <cell r="AJ202" t="str">
            <v xml:space="preserve"> </v>
          </cell>
          <cell r="AK202" t="str">
            <v xml:space="preserve"> </v>
          </cell>
          <cell r="AL202" t="str">
            <v xml:space="preserve"> </v>
          </cell>
          <cell r="AM202" t="str">
            <v xml:space="preserve"> </v>
          </cell>
          <cell r="AN202" t="str">
            <v xml:space="preserve"> </v>
          </cell>
          <cell r="AO202" t="str">
            <v xml:space="preserve"> </v>
          </cell>
          <cell r="AP202" t="str">
            <v xml:space="preserve"> </v>
          </cell>
          <cell r="AQ202" t="str">
            <v xml:space="preserve"> </v>
          </cell>
          <cell r="AR202" t="str">
            <v xml:space="preserve"> </v>
          </cell>
          <cell r="AS202" t="str">
            <v xml:space="preserve"> </v>
          </cell>
          <cell r="AT202" t="str">
            <v xml:space="preserve"> </v>
          </cell>
          <cell r="AU202" t="str">
            <v xml:space="preserve"> </v>
          </cell>
          <cell r="AV202" t="str">
            <v xml:space="preserve"> </v>
          </cell>
          <cell r="AW202" t="str">
            <v xml:space="preserve"> </v>
          </cell>
          <cell r="AX202" t="str">
            <v xml:space="preserve"> </v>
          </cell>
          <cell r="AY202" t="str">
            <v xml:space="preserve"> </v>
          </cell>
          <cell r="AZ202" t="str">
            <v xml:space="preserve"> </v>
          </cell>
          <cell r="BA202" t="str">
            <v xml:space="preserve"> </v>
          </cell>
          <cell r="BB202" t="str">
            <v xml:space="preserve"> </v>
          </cell>
          <cell r="BC202" t="str">
            <v xml:space="preserve"> </v>
          </cell>
          <cell r="BD202" t="str">
            <v xml:space="preserve"> </v>
          </cell>
          <cell r="BE202" t="str">
            <v xml:space="preserve"> </v>
          </cell>
          <cell r="BF202" t="str">
            <v xml:space="preserve"> </v>
          </cell>
          <cell r="BG202" t="str">
            <v xml:space="preserve"> </v>
          </cell>
          <cell r="BH202" t="str">
            <v xml:space="preserve"> </v>
          </cell>
          <cell r="BI202" t="str">
            <v xml:space="preserve"> </v>
          </cell>
          <cell r="BJ202" t="str">
            <v xml:space="preserve"> </v>
          </cell>
          <cell r="BK202" t="str">
            <v xml:space="preserve"> </v>
          </cell>
          <cell r="BL202" t="str">
            <v xml:space="preserve"> </v>
          </cell>
          <cell r="BM202" t="str">
            <v xml:space="preserve"> </v>
          </cell>
          <cell r="BN202" t="str">
            <v xml:space="preserve"> </v>
          </cell>
          <cell r="BO202" t="str">
            <v xml:space="preserve"> </v>
          </cell>
          <cell r="BP202" t="str">
            <v xml:space="preserve"> </v>
          </cell>
          <cell r="BQ202" t="str">
            <v xml:space="preserve"> </v>
          </cell>
          <cell r="BR202" t="str">
            <v xml:space="preserve"> </v>
          </cell>
          <cell r="BS202" t="str">
            <v xml:space="preserve"> </v>
          </cell>
          <cell r="BT202" t="str">
            <v xml:space="preserve"> </v>
          </cell>
          <cell r="BU202" t="str">
            <v xml:space="preserve"> </v>
          </cell>
          <cell r="BV202" t="str">
            <v xml:space="preserve"> </v>
          </cell>
          <cell r="BW202" t="str">
            <v xml:space="preserve"> </v>
          </cell>
          <cell r="BX202" t="str">
            <v xml:space="preserve"> </v>
          </cell>
          <cell r="BY202" t="str">
            <v xml:space="preserve"> </v>
          </cell>
          <cell r="BZ202" t="str">
            <v xml:space="preserve"> </v>
          </cell>
          <cell r="CA202" t="str">
            <v xml:space="preserve"> </v>
          </cell>
          <cell r="CB202" t="str">
            <v xml:space="preserve"> </v>
          </cell>
          <cell r="CC202" t="str">
            <v xml:space="preserve"> </v>
          </cell>
          <cell r="CD202" t="str">
            <v xml:space="preserve"> </v>
          </cell>
          <cell r="CE202" t="str">
            <v xml:space="preserve"> </v>
          </cell>
          <cell r="CF202" t="str">
            <v xml:space="preserve"> </v>
          </cell>
          <cell r="CG202" t="str">
            <v xml:space="preserve"> </v>
          </cell>
          <cell r="CH202" t="str">
            <v xml:space="preserve"> </v>
          </cell>
          <cell r="CI202" t="str">
            <v xml:space="preserve"> </v>
          </cell>
          <cell r="CJ202" t="str">
            <v xml:space="preserve"> </v>
          </cell>
          <cell r="CK202" t="str">
            <v xml:space="preserve"> </v>
          </cell>
          <cell r="CL202" t="str">
            <v xml:space="preserve"> </v>
          </cell>
          <cell r="CM202" t="str">
            <v xml:space="preserve"> </v>
          </cell>
        </row>
        <row r="203"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-191669.21987721045</v>
          </cell>
          <cell r="BA203">
            <v>0</v>
          </cell>
          <cell r="BB203">
            <v>0</v>
          </cell>
          <cell r="BC203">
            <v>-358606.88317573268</v>
          </cell>
          <cell r="BD203">
            <v>-352157.62984489405</v>
          </cell>
          <cell r="BE203">
            <v>0</v>
          </cell>
          <cell r="BF203">
            <v>-383198.89219263918</v>
          </cell>
          <cell r="BG203">
            <v>-431792.13439556386</v>
          </cell>
          <cell r="BH203">
            <v>-298529.09852740797</v>
          </cell>
          <cell r="BI203">
            <v>0</v>
          </cell>
          <cell r="BJ203">
            <v>-162386.7168436558</v>
          </cell>
          <cell r="BK203">
            <v>-220037.85258560767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</row>
        <row r="205"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3788.0282382916494</v>
          </cell>
          <cell r="Q205">
            <v>3683.0335561353995</v>
          </cell>
          <cell r="R205">
            <v>14331.993748947447</v>
          </cell>
          <cell r="S205">
            <v>14331.993748947447</v>
          </cell>
          <cell r="T205">
            <v>14388.527643391906</v>
          </cell>
          <cell r="U205">
            <v>14388.527643391899</v>
          </cell>
          <cell r="V205">
            <v>15507.758637059014</v>
          </cell>
          <cell r="W205">
            <v>15507.758637058985</v>
          </cell>
          <cell r="X205">
            <v>15455.26129598089</v>
          </cell>
          <cell r="Y205">
            <v>15455.26129598089</v>
          </cell>
          <cell r="Z205">
            <v>38507.31935397011</v>
          </cell>
          <cell r="AA205">
            <v>38507.319353970153</v>
          </cell>
          <cell r="AB205">
            <v>84207.856008253715</v>
          </cell>
          <cell r="AC205">
            <v>84207.856008253701</v>
          </cell>
          <cell r="AD205">
            <v>100724.60900165237</v>
          </cell>
          <cell r="AE205">
            <v>100724.60900165228</v>
          </cell>
          <cell r="AF205">
            <v>104716.10431844735</v>
          </cell>
          <cell r="AG205">
            <v>104716.10431844735</v>
          </cell>
          <cell r="AH205">
            <v>111999.30613813305</v>
          </cell>
          <cell r="AI205">
            <v>111999.30613813305</v>
          </cell>
          <cell r="AJ205">
            <v>133246.35103710595</v>
          </cell>
          <cell r="AK205">
            <v>133246.35103710584</v>
          </cell>
          <cell r="AL205">
            <v>122827.51005094475</v>
          </cell>
          <cell r="AM205">
            <v>122827.51005094475</v>
          </cell>
          <cell r="AN205">
            <v>106254.22316310159</v>
          </cell>
          <cell r="AO205">
            <v>106254.22316310159</v>
          </cell>
          <cell r="AP205">
            <v>116000.07275791437</v>
          </cell>
          <cell r="AQ205">
            <v>116000.07275791431</v>
          </cell>
          <cell r="AR205">
            <v>108792.57501777</v>
          </cell>
          <cell r="AS205">
            <v>108792.57501777017</v>
          </cell>
          <cell r="AT205">
            <v>137262.41143209732</v>
          </cell>
          <cell r="AU205">
            <v>137262.41143209732</v>
          </cell>
          <cell r="AV205">
            <v>186814.58136658871</v>
          </cell>
          <cell r="AW205">
            <v>186814.58136658865</v>
          </cell>
          <cell r="AX205">
            <v>189961.2351356576</v>
          </cell>
          <cell r="AY205">
            <v>189961.23513565771</v>
          </cell>
          <cell r="AZ205">
            <v>175104.65923038265</v>
          </cell>
          <cell r="BA205">
            <v>350209.31846076576</v>
          </cell>
          <cell r="BB205">
            <v>240480.22680918663</v>
          </cell>
          <cell r="BC205">
            <v>240480.22680918698</v>
          </cell>
          <cell r="BD205">
            <v>475502.70513755374</v>
          </cell>
          <cell r="BE205">
            <v>428861.77099698712</v>
          </cell>
          <cell r="BF205">
            <v>139539.65253294114</v>
          </cell>
          <cell r="BG205">
            <v>279079.30506588228</v>
          </cell>
          <cell r="BH205">
            <v>415472.30382975435</v>
          </cell>
          <cell r="BI205">
            <v>551865.30259362666</v>
          </cell>
          <cell r="BJ205">
            <v>136392.99876387219</v>
          </cell>
          <cell r="BK205">
            <v>272785.99752774439</v>
          </cell>
          <cell r="BL205">
            <v>283766.90842210653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</row>
        <row r="206"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3788.0282382916494</v>
          </cell>
          <cell r="Q206">
            <v>3683.0335561353995</v>
          </cell>
          <cell r="R206">
            <v>14331.993748947447</v>
          </cell>
          <cell r="S206">
            <v>14331.993748947447</v>
          </cell>
          <cell r="T206">
            <v>14388.527643391906</v>
          </cell>
          <cell r="U206">
            <v>14388.527643391899</v>
          </cell>
          <cell r="V206">
            <v>15507.758637059014</v>
          </cell>
          <cell r="W206">
            <v>15507.758637058985</v>
          </cell>
          <cell r="X206">
            <v>15455.26129598089</v>
          </cell>
          <cell r="Y206">
            <v>15455.26129598089</v>
          </cell>
          <cell r="Z206">
            <v>38507.31935397011</v>
          </cell>
          <cell r="AA206">
            <v>38507.319353970153</v>
          </cell>
          <cell r="AB206">
            <v>84207.856008253715</v>
          </cell>
          <cell r="AC206">
            <v>84207.856008253701</v>
          </cell>
          <cell r="AD206">
            <v>100724.60900165237</v>
          </cell>
          <cell r="AE206">
            <v>100724.60900165228</v>
          </cell>
          <cell r="AF206">
            <v>104716.10431844735</v>
          </cell>
          <cell r="AG206">
            <v>104716.10431844735</v>
          </cell>
          <cell r="AH206">
            <v>111999.30613813305</v>
          </cell>
          <cell r="AI206">
            <v>111999.30613813305</v>
          </cell>
          <cell r="AJ206">
            <v>133246.35103710595</v>
          </cell>
          <cell r="AK206">
            <v>133246.35103710584</v>
          </cell>
          <cell r="AL206">
            <v>122827.51005094475</v>
          </cell>
          <cell r="AM206">
            <v>122827.51005094475</v>
          </cell>
          <cell r="AN206">
            <v>106254.22316310159</v>
          </cell>
          <cell r="AO206">
            <v>106254.22316310159</v>
          </cell>
          <cell r="AP206">
            <v>116000.07275791437</v>
          </cell>
          <cell r="AQ206">
            <v>116000.07275791431</v>
          </cell>
          <cell r="AR206">
            <v>108792.57501777</v>
          </cell>
          <cell r="AS206">
            <v>108792.57501777017</v>
          </cell>
          <cell r="AT206">
            <v>137262.41143209732</v>
          </cell>
          <cell r="AU206">
            <v>137262.41143209732</v>
          </cell>
          <cell r="AV206">
            <v>186814.58136658871</v>
          </cell>
          <cell r="AW206">
            <v>186814.58136658865</v>
          </cell>
          <cell r="AX206">
            <v>189961.2351356576</v>
          </cell>
          <cell r="AY206">
            <v>189961.23513565771</v>
          </cell>
          <cell r="AZ206">
            <v>0</v>
          </cell>
          <cell r="BA206">
            <v>350209.31846076576</v>
          </cell>
          <cell r="BB206">
            <v>240480.22680918663</v>
          </cell>
          <cell r="BC206">
            <v>0</v>
          </cell>
          <cell r="BD206">
            <v>0</v>
          </cell>
          <cell r="BE206">
            <v>428861.77099698712</v>
          </cell>
          <cell r="BF206">
            <v>0</v>
          </cell>
          <cell r="BG206">
            <v>0</v>
          </cell>
          <cell r="BH206">
            <v>0</v>
          </cell>
          <cell r="BI206">
            <v>551865.30259362666</v>
          </cell>
          <cell r="BJ206">
            <v>0</v>
          </cell>
          <cell r="BK206">
            <v>0</v>
          </cell>
          <cell r="BL206">
            <v>283766.90842210653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</row>
        <row r="207">
          <cell r="J207" t="str">
            <v xml:space="preserve"> </v>
          </cell>
          <cell r="K207" t="str">
            <v xml:space="preserve"> </v>
          </cell>
          <cell r="L207" t="str">
            <v xml:space="preserve"> </v>
          </cell>
          <cell r="M207" t="str">
            <v xml:space="preserve"> </v>
          </cell>
          <cell r="N207" t="str">
            <v xml:space="preserve"> </v>
          </cell>
          <cell r="O207" t="str">
            <v xml:space="preserve"> </v>
          </cell>
          <cell r="P207" t="str">
            <v xml:space="preserve"> </v>
          </cell>
          <cell r="Q207" t="str">
            <v xml:space="preserve"> </v>
          </cell>
          <cell r="R207" t="str">
            <v xml:space="preserve"> </v>
          </cell>
          <cell r="S207" t="str">
            <v xml:space="preserve"> </v>
          </cell>
          <cell r="T207" t="str">
            <v xml:space="preserve"> </v>
          </cell>
          <cell r="U207" t="str">
            <v xml:space="preserve"> </v>
          </cell>
          <cell r="V207" t="str">
            <v xml:space="preserve"> </v>
          </cell>
          <cell r="W207" t="str">
            <v xml:space="preserve"> </v>
          </cell>
          <cell r="X207" t="str">
            <v xml:space="preserve"> </v>
          </cell>
          <cell r="Y207" t="str">
            <v xml:space="preserve"> </v>
          </cell>
          <cell r="Z207" t="str">
            <v xml:space="preserve"> </v>
          </cell>
          <cell r="AA207" t="str">
            <v xml:space="preserve"> </v>
          </cell>
          <cell r="AB207" t="str">
            <v xml:space="preserve"> </v>
          </cell>
          <cell r="AC207" t="str">
            <v xml:space="preserve"> </v>
          </cell>
          <cell r="AD207" t="str">
            <v xml:space="preserve"> </v>
          </cell>
          <cell r="AE207" t="str">
            <v xml:space="preserve"> </v>
          </cell>
          <cell r="AF207" t="str">
            <v xml:space="preserve"> </v>
          </cell>
          <cell r="AG207" t="str">
            <v xml:space="preserve"> </v>
          </cell>
          <cell r="AH207" t="str">
            <v xml:space="preserve"> </v>
          </cell>
          <cell r="AI207" t="str">
            <v xml:space="preserve"> </v>
          </cell>
          <cell r="AJ207" t="str">
            <v xml:space="preserve"> </v>
          </cell>
          <cell r="AK207" t="str">
            <v xml:space="preserve"> </v>
          </cell>
          <cell r="AL207" t="str">
            <v xml:space="preserve"> </v>
          </cell>
          <cell r="AM207" t="str">
            <v xml:space="preserve"> </v>
          </cell>
          <cell r="AN207" t="str">
            <v xml:space="preserve"> </v>
          </cell>
          <cell r="AO207" t="str">
            <v xml:space="preserve"> </v>
          </cell>
          <cell r="AP207" t="str">
            <v xml:space="preserve"> </v>
          </cell>
          <cell r="AQ207" t="str">
            <v xml:space="preserve"> </v>
          </cell>
          <cell r="AR207" t="str">
            <v xml:space="preserve"> </v>
          </cell>
          <cell r="AS207" t="str">
            <v xml:space="preserve"> </v>
          </cell>
          <cell r="AT207" t="str">
            <v xml:space="preserve"> </v>
          </cell>
          <cell r="AU207" t="str">
            <v xml:space="preserve"> </v>
          </cell>
          <cell r="AV207" t="str">
            <v xml:space="preserve"> </v>
          </cell>
          <cell r="AW207" t="str">
            <v xml:space="preserve"> </v>
          </cell>
          <cell r="AX207" t="str">
            <v xml:space="preserve"> </v>
          </cell>
          <cell r="AY207" t="str">
            <v xml:space="preserve"> </v>
          </cell>
          <cell r="AZ207" t="str">
            <v xml:space="preserve"> </v>
          </cell>
          <cell r="BA207" t="str">
            <v xml:space="preserve"> </v>
          </cell>
          <cell r="BB207" t="str">
            <v xml:space="preserve"> </v>
          </cell>
          <cell r="BC207" t="str">
            <v xml:space="preserve"> </v>
          </cell>
          <cell r="BD207" t="str">
            <v xml:space="preserve"> </v>
          </cell>
          <cell r="BE207" t="str">
            <v xml:space="preserve"> </v>
          </cell>
          <cell r="BF207" t="str">
            <v xml:space="preserve"> </v>
          </cell>
          <cell r="BG207" t="str">
            <v xml:space="preserve"> </v>
          </cell>
          <cell r="BH207" t="str">
            <v xml:space="preserve"> </v>
          </cell>
          <cell r="BI207" t="str">
            <v xml:space="preserve"> </v>
          </cell>
          <cell r="BJ207" t="str">
            <v xml:space="preserve"> </v>
          </cell>
          <cell r="BK207" t="str">
            <v xml:space="preserve"> </v>
          </cell>
          <cell r="BL207" t="str">
            <v xml:space="preserve"> </v>
          </cell>
          <cell r="BM207" t="str">
            <v xml:space="preserve"> </v>
          </cell>
          <cell r="BN207" t="str">
            <v xml:space="preserve"> </v>
          </cell>
          <cell r="BO207" t="str">
            <v xml:space="preserve"> </v>
          </cell>
          <cell r="BP207" t="str">
            <v xml:space="preserve"> </v>
          </cell>
          <cell r="BQ207" t="str">
            <v xml:space="preserve"> </v>
          </cell>
          <cell r="BR207" t="str">
            <v xml:space="preserve"> </v>
          </cell>
          <cell r="BS207" t="str">
            <v xml:space="preserve"> </v>
          </cell>
          <cell r="BT207" t="str">
            <v xml:space="preserve"> </v>
          </cell>
          <cell r="BU207" t="str">
            <v xml:space="preserve"> </v>
          </cell>
          <cell r="BV207" t="str">
            <v xml:space="preserve"> </v>
          </cell>
          <cell r="BW207" t="str">
            <v xml:space="preserve"> </v>
          </cell>
          <cell r="BX207" t="str">
            <v xml:space="preserve"> </v>
          </cell>
          <cell r="BY207" t="str">
            <v xml:space="preserve"> </v>
          </cell>
          <cell r="BZ207" t="str">
            <v xml:space="preserve"> </v>
          </cell>
          <cell r="CA207" t="str">
            <v xml:space="preserve"> </v>
          </cell>
          <cell r="CB207" t="str">
            <v xml:space="preserve"> </v>
          </cell>
          <cell r="CC207" t="str">
            <v xml:space="preserve"> </v>
          </cell>
          <cell r="CD207" t="str">
            <v xml:space="preserve"> </v>
          </cell>
          <cell r="CE207" t="str">
            <v xml:space="preserve"> </v>
          </cell>
          <cell r="CF207" t="str">
            <v xml:space="preserve"> </v>
          </cell>
          <cell r="CG207" t="str">
            <v xml:space="preserve"> </v>
          </cell>
          <cell r="CH207" t="str">
            <v xml:space="preserve"> </v>
          </cell>
          <cell r="CI207" t="str">
            <v xml:space="preserve"> </v>
          </cell>
          <cell r="CJ207" t="str">
            <v xml:space="preserve"> </v>
          </cell>
          <cell r="CK207" t="str">
            <v xml:space="preserve"> </v>
          </cell>
          <cell r="CL207" t="str">
            <v xml:space="preserve"> </v>
          </cell>
          <cell r="CM207" t="str">
            <v xml:space="preserve"> </v>
          </cell>
        </row>
        <row r="208"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-175104.65923038265</v>
          </cell>
          <cell r="BA208">
            <v>0</v>
          </cell>
          <cell r="BB208">
            <v>0</v>
          </cell>
          <cell r="BC208">
            <v>-240480.22680918698</v>
          </cell>
          <cell r="BD208">
            <v>-475502.70513755374</v>
          </cell>
          <cell r="BE208">
            <v>0</v>
          </cell>
          <cell r="BF208">
            <v>-139539.65253294114</v>
          </cell>
          <cell r="BG208">
            <v>-279079.30506588228</v>
          </cell>
          <cell r="BH208">
            <v>-415472.30382975435</v>
          </cell>
          <cell r="BI208">
            <v>0</v>
          </cell>
          <cell r="BJ208">
            <v>-136392.99876387219</v>
          </cell>
          <cell r="BK208">
            <v>-272785.99752774439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</row>
        <row r="210"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3788.0282382916494</v>
          </cell>
          <cell r="Q210">
            <v>7471.0617944270489</v>
          </cell>
          <cell r="R210">
            <v>21803.055543374496</v>
          </cell>
          <cell r="S210">
            <v>36135.049292321943</v>
          </cell>
          <cell r="T210">
            <v>50523.576935713849</v>
          </cell>
          <cell r="U210">
            <v>64912.104579105748</v>
          </cell>
          <cell r="V210">
            <v>80157.376510774135</v>
          </cell>
          <cell r="W210">
            <v>95402.6484424425</v>
          </cell>
          <cell r="X210">
            <v>92705.228663137023</v>
          </cell>
          <cell r="Y210">
            <v>90007.808883831545</v>
          </cell>
          <cell r="Z210">
            <v>75270.327273741423</v>
          </cell>
          <cell r="AA210">
            <v>60532.845663651344</v>
          </cell>
          <cell r="AB210">
            <v>144458.03219968276</v>
          </cell>
          <cell r="AC210">
            <v>228383.21873571415</v>
          </cell>
          <cell r="AD210">
            <v>323511.67276903102</v>
          </cell>
          <cell r="AE210">
            <v>418640.12680234783</v>
          </cell>
          <cell r="AF210">
            <v>523356.23112079519</v>
          </cell>
          <cell r="AG210">
            <v>628072.33543924254</v>
          </cell>
          <cell r="AH210">
            <v>606658.67021214287</v>
          </cell>
          <cell r="AI210">
            <v>585245.0049850432</v>
          </cell>
          <cell r="AJ210">
            <v>436743.87178667117</v>
          </cell>
          <cell r="AK210">
            <v>288242.73858829902</v>
          </cell>
          <cell r="AL210">
            <v>328203.8142000282</v>
          </cell>
          <cell r="AM210">
            <v>368164.88981175737</v>
          </cell>
          <cell r="AN210">
            <v>448865.48142254842</v>
          </cell>
          <cell r="AO210">
            <v>529566.07303333946</v>
          </cell>
          <cell r="AP210">
            <v>609150.13669282536</v>
          </cell>
          <cell r="AQ210">
            <v>688734.20035231125</v>
          </cell>
          <cell r="AR210">
            <v>557878.5795099847</v>
          </cell>
          <cell r="AS210">
            <v>427022.95866765833</v>
          </cell>
          <cell r="AT210">
            <v>334632.09079508309</v>
          </cell>
          <cell r="AU210">
            <v>242241.22292250785</v>
          </cell>
          <cell r="AV210">
            <v>429055.80428909656</v>
          </cell>
          <cell r="AW210">
            <v>615870.38565568521</v>
          </cell>
          <cell r="AX210">
            <v>731548.74126496876</v>
          </cell>
          <cell r="AY210">
            <v>847227.09687425243</v>
          </cell>
          <cell r="AZ210">
            <v>846848.57647654531</v>
          </cell>
          <cell r="BA210">
            <v>1196679.3745396039</v>
          </cell>
          <cell r="BB210">
            <v>1055162.2234170574</v>
          </cell>
          <cell r="BC210">
            <v>673164.84548532427</v>
          </cell>
          <cell r="BD210">
            <v>195750.71650819539</v>
          </cell>
          <cell r="BE210">
            <v>428861.77099698712</v>
          </cell>
          <cell r="BF210">
            <v>413128.5021516424</v>
          </cell>
          <cell r="BG210">
            <v>397395.23330629768</v>
          </cell>
          <cell r="BH210">
            <v>397395.23330629768</v>
          </cell>
          <cell r="BI210">
            <v>949260.53589992435</v>
          </cell>
          <cell r="BJ210">
            <v>622004.17760819651</v>
          </cell>
          <cell r="BK210">
            <v>294747.81931646867</v>
          </cell>
          <cell r="BL210">
            <v>283766.90842210653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</row>
        <row r="211"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</row>
        <row r="215"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40149.641374030041</v>
          </cell>
          <cell r="Q215">
            <v>115499.37814762234</v>
          </cell>
          <cell r="R215">
            <v>123940.57792487054</v>
          </cell>
          <cell r="S215">
            <v>129786.74925949192</v>
          </cell>
          <cell r="T215">
            <v>150749.45979363183</v>
          </cell>
          <cell r="U215">
            <v>158296.02825272328</v>
          </cell>
          <cell r="V215">
            <v>178850.09536075627</v>
          </cell>
          <cell r="W215">
            <v>186976.12820889067</v>
          </cell>
          <cell r="X215">
            <v>206832.08825932269</v>
          </cell>
          <cell r="Y215">
            <v>218329.22477753647</v>
          </cell>
          <cell r="Z215">
            <v>217647.940966486</v>
          </cell>
          <cell r="AA215">
            <v>232361.28868922824</v>
          </cell>
          <cell r="AB215">
            <v>225831.46085395582</v>
          </cell>
          <cell r="AC215">
            <v>228296.36736280355</v>
          </cell>
          <cell r="AD215">
            <v>239085.24899633724</v>
          </cell>
          <cell r="AE215">
            <v>212721.08634151309</v>
          </cell>
          <cell r="AF215">
            <v>188450.16886236909</v>
          </cell>
          <cell r="AG215">
            <v>188618.19876062585</v>
          </cell>
          <cell r="AH215">
            <v>185656.16418326908</v>
          </cell>
          <cell r="AI215">
            <v>219915.88426779775</v>
          </cell>
          <cell r="AJ215">
            <v>206327.44143760344</v>
          </cell>
          <cell r="AK215">
            <v>256226.18475902284</v>
          </cell>
          <cell r="AL215">
            <v>317015.42034745839</v>
          </cell>
          <cell r="AM215">
            <v>270989.47969916358</v>
          </cell>
          <cell r="AN215">
            <v>320358.19914027839</v>
          </cell>
          <cell r="AO215">
            <v>310028.46054037928</v>
          </cell>
          <cell r="AP215">
            <v>328278.58336759213</v>
          </cell>
          <cell r="AQ215">
            <v>339850.15743408748</v>
          </cell>
          <cell r="AR215">
            <v>346269.19242727768</v>
          </cell>
          <cell r="AS215">
            <v>413525.45268490043</v>
          </cell>
          <cell r="AT215">
            <v>419448.79587406968</v>
          </cell>
          <cell r="AU215">
            <v>429509.88216140307</v>
          </cell>
          <cell r="AV215">
            <v>450998.41317584284</v>
          </cell>
          <cell r="AW215">
            <v>397739.43358389713</v>
          </cell>
          <cell r="AX215">
            <v>417475.91427486012</v>
          </cell>
          <cell r="AY215">
            <v>447583.64248082601</v>
          </cell>
          <cell r="AZ215">
            <v>654301.20322234952</v>
          </cell>
          <cell r="BA215">
            <v>355883.68819838308</v>
          </cell>
          <cell r="BB215">
            <v>428068.82498505164</v>
          </cell>
          <cell r="BC215">
            <v>746580.09801879444</v>
          </cell>
          <cell r="BD215">
            <v>768579.21272358263</v>
          </cell>
          <cell r="BE215">
            <v>214738.7093132358</v>
          </cell>
          <cell r="BF215">
            <v>909757.52573537512</v>
          </cell>
          <cell r="BG215">
            <v>798510.53046468028</v>
          </cell>
          <cell r="BH215">
            <v>852075.50313877361</v>
          </cell>
          <cell r="BI215">
            <v>401661.98480108741</v>
          </cell>
          <cell r="BJ215">
            <v>861490.49240470212</v>
          </cell>
          <cell r="BK215">
            <v>887752.17950419569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</row>
        <row r="216"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570147.43962387147</v>
          </cell>
          <cell r="Q216">
            <v>568816.47901232226</v>
          </cell>
          <cell r="R216">
            <v>564987.67462672875</v>
          </cell>
          <cell r="S216">
            <v>560879.04446851928</v>
          </cell>
          <cell r="T216">
            <v>556576.61373056716</v>
          </cell>
          <cell r="U216">
            <v>551579.26913840824</v>
          </cell>
          <cell r="V216">
            <v>546331.75580183056</v>
          </cell>
          <cell r="W216">
            <v>540402.87514062144</v>
          </cell>
          <cell r="X216">
            <v>534204.61649049679</v>
          </cell>
          <cell r="Y216">
            <v>527348.13276470022</v>
          </cell>
          <cell r="Z216">
            <v>520110.51896332484</v>
          </cell>
          <cell r="AA216">
            <v>512895.48972028599</v>
          </cell>
          <cell r="AB216">
            <v>505192.71300023806</v>
          </cell>
          <cell r="AC216">
            <v>497706.40007292939</v>
          </cell>
          <cell r="AD216">
            <v>490138.37549485237</v>
          </cell>
          <cell r="AE216">
            <v>482212.6994906239</v>
          </cell>
          <cell r="AF216">
            <v>475160.99547840265</v>
          </cell>
          <cell r="AG216">
            <v>468913.8723806151</v>
          </cell>
          <cell r="AH216">
            <v>462661.17909170047</v>
          </cell>
          <cell r="AI216">
            <v>463392.14749410836</v>
          </cell>
          <cell r="AJ216">
            <v>455991.977988497</v>
          </cell>
          <cell r="AK216">
            <v>449049.05958412157</v>
          </cell>
          <cell r="AL216">
            <v>440427.04846698052</v>
          </cell>
          <cell r="AM216">
            <v>429759.47957228863</v>
          </cell>
          <cell r="AN216">
            <v>420640.68358041177</v>
          </cell>
          <cell r="AO216">
            <v>409860.6301793413</v>
          </cell>
          <cell r="AP216">
            <v>399428.17248215765</v>
          </cell>
          <cell r="AQ216">
            <v>388381.59815183823</v>
          </cell>
          <cell r="AR216">
            <v>376945.64035418112</v>
          </cell>
          <cell r="AS216">
            <v>365293.68202900328</v>
          </cell>
          <cell r="AT216">
            <v>351378.55054615642</v>
          </cell>
          <cell r="AU216">
            <v>337264.09856499388</v>
          </cell>
          <cell r="AV216">
            <v>322811.0910302627</v>
          </cell>
          <cell r="AW216">
            <v>307634.99442689557</v>
          </cell>
          <cell r="AX216">
            <v>294251.06248679745</v>
          </cell>
          <cell r="AY216">
            <v>280202.99797144841</v>
          </cell>
          <cell r="AZ216">
            <v>265141.80840196862</v>
          </cell>
          <cell r="BA216">
            <v>243124.57291353657</v>
          </cell>
          <cell r="BB216">
            <v>231149.08680566101</v>
          </cell>
          <cell r="BC216">
            <v>218354.85740394008</v>
          </cell>
          <cell r="BD216">
            <v>193045.79208110296</v>
          </cell>
          <cell r="BE216">
            <v>166990.9567697735</v>
          </cell>
          <cell r="BF216">
            <v>159711.31452405482</v>
          </cell>
          <cell r="BG216">
            <v>128870.5344016256</v>
          </cell>
          <cell r="BH216">
            <v>101801.02741887291</v>
          </cell>
          <cell r="BI216">
            <v>72915.667862468501</v>
          </cell>
          <cell r="BJ216">
            <v>59299.326577711625</v>
          </cell>
          <cell r="BK216">
            <v>30094.798885192231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</row>
        <row r="217"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</row>
        <row r="218"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</row>
        <row r="220"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610297.0809979015</v>
          </cell>
          <cell r="Q220">
            <v>684315.8571599446</v>
          </cell>
          <cell r="R220">
            <v>688928.25255159929</v>
          </cell>
          <cell r="S220">
            <v>690665.79372801119</v>
          </cell>
          <cell r="T220">
            <v>707326.07352419896</v>
          </cell>
          <cell r="U220">
            <v>709875.29739113152</v>
          </cell>
          <cell r="V220">
            <v>725181.85116258683</v>
          </cell>
          <cell r="W220">
            <v>727379.00334951212</v>
          </cell>
          <cell r="X220">
            <v>741036.70474981947</v>
          </cell>
          <cell r="Y220">
            <v>745677.35754223668</v>
          </cell>
          <cell r="Z220">
            <v>737758.45992981084</v>
          </cell>
          <cell r="AA220">
            <v>745256.77840951423</v>
          </cell>
          <cell r="AB220">
            <v>731024.17385419388</v>
          </cell>
          <cell r="AC220">
            <v>726002.767435733</v>
          </cell>
          <cell r="AD220">
            <v>729223.62449118961</v>
          </cell>
          <cell r="AE220">
            <v>694933.78583213699</v>
          </cell>
          <cell r="AF220">
            <v>663611.16434077173</v>
          </cell>
          <cell r="AG220">
            <v>657532.07114124089</v>
          </cell>
          <cell r="AH220">
            <v>648317.34327496961</v>
          </cell>
          <cell r="AI220">
            <v>683308.03176190611</v>
          </cell>
          <cell r="AJ220">
            <v>662319.41942610044</v>
          </cell>
          <cell r="AK220">
            <v>705275.24434314435</v>
          </cell>
          <cell r="AL220">
            <v>757442.46881443891</v>
          </cell>
          <cell r="AM220">
            <v>700748.95927145216</v>
          </cell>
          <cell r="AN220">
            <v>740998.88272069022</v>
          </cell>
          <cell r="AO220">
            <v>719889.09071972058</v>
          </cell>
          <cell r="AP220">
            <v>727706.75584974978</v>
          </cell>
          <cell r="AQ220">
            <v>728231.75558592565</v>
          </cell>
          <cell r="AR220">
            <v>723214.83278145874</v>
          </cell>
          <cell r="AS220">
            <v>778819.13471390377</v>
          </cell>
          <cell r="AT220">
            <v>770827.34642022615</v>
          </cell>
          <cell r="AU220">
            <v>766773.9807263969</v>
          </cell>
          <cell r="AV220">
            <v>773809.5042061056</v>
          </cell>
          <cell r="AW220">
            <v>705374.4280107927</v>
          </cell>
          <cell r="AX220">
            <v>711726.97676165751</v>
          </cell>
          <cell r="AY220">
            <v>727786.64045227435</v>
          </cell>
          <cell r="AZ220">
            <v>919443.01162431808</v>
          </cell>
          <cell r="BA220">
            <v>599008.26111191965</v>
          </cell>
          <cell r="BB220">
            <v>659217.91179071262</v>
          </cell>
          <cell r="BC220">
            <v>964934.95542273449</v>
          </cell>
          <cell r="BD220">
            <v>961625.0048046856</v>
          </cell>
          <cell r="BE220">
            <v>381729.66608300933</v>
          </cell>
          <cell r="BF220">
            <v>1069468.84025943</v>
          </cell>
          <cell r="BG220">
            <v>927381.06486630591</v>
          </cell>
          <cell r="BH220">
            <v>953876.53055764653</v>
          </cell>
          <cell r="BI220">
            <v>474577.65266355593</v>
          </cell>
          <cell r="BJ220">
            <v>920789.81898241374</v>
          </cell>
          <cell r="BK220">
            <v>917846.97838938795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</row>
        <row r="221">
          <cell r="J221">
            <v>17199017.786542136</v>
          </cell>
        </row>
        <row r="222">
          <cell r="J222">
            <v>17199017.786542125</v>
          </cell>
        </row>
        <row r="223">
          <cell r="J223">
            <v>0</v>
          </cell>
        </row>
        <row r="225">
          <cell r="J225">
            <v>0</v>
          </cell>
          <cell r="K225">
            <v>3.3399999999999999E-2</v>
          </cell>
          <cell r="L225">
            <v>3.3399999999999999E-2</v>
          </cell>
          <cell r="M225">
            <v>3.3399999999999999E-2</v>
          </cell>
          <cell r="N225">
            <v>3.3399999999999999E-2</v>
          </cell>
          <cell r="O225">
            <v>3.3399999999999999E-2</v>
          </cell>
          <cell r="P225">
            <v>3.3149999999999999E-2</v>
          </cell>
          <cell r="Q225">
            <v>3.3149999999999999E-2</v>
          </cell>
          <cell r="R225">
            <v>3.3149999999999999E-2</v>
          </cell>
          <cell r="S225">
            <v>3.3149999999999999E-2</v>
          </cell>
          <cell r="T225">
            <v>3.3149999999999999E-2</v>
          </cell>
          <cell r="U225">
            <v>3.3149999999999999E-2</v>
          </cell>
          <cell r="V225">
            <v>3.3149999999999999E-2</v>
          </cell>
          <cell r="W225">
            <v>3.3149999999999999E-2</v>
          </cell>
          <cell r="X225">
            <v>3.3149999999999999E-2</v>
          </cell>
          <cell r="Y225">
            <v>3.3149999999999999E-2</v>
          </cell>
          <cell r="Z225">
            <v>3.3149999999999999E-2</v>
          </cell>
          <cell r="AA225">
            <v>3.3149999999999999E-2</v>
          </cell>
          <cell r="AB225">
            <v>3.3149999999999999E-2</v>
          </cell>
          <cell r="AC225">
            <v>3.3149999999999999E-2</v>
          </cell>
          <cell r="AD225">
            <v>3.3149999999999999E-2</v>
          </cell>
          <cell r="AE225">
            <v>3.3149999999999999E-2</v>
          </cell>
          <cell r="AF225">
            <v>3.3149999999999999E-2</v>
          </cell>
          <cell r="AG225">
            <v>3.3149999999999999E-2</v>
          </cell>
          <cell r="AH225">
            <v>3.3149999999999999E-2</v>
          </cell>
          <cell r="AI225">
            <v>3.3649999999999999E-2</v>
          </cell>
          <cell r="AJ225">
            <v>3.3649999999999999E-2</v>
          </cell>
          <cell r="AK225">
            <v>3.3649999999999999E-2</v>
          </cell>
          <cell r="AL225">
            <v>3.3649999999999999E-2</v>
          </cell>
          <cell r="AM225">
            <v>3.3649999999999999E-2</v>
          </cell>
          <cell r="AN225">
            <v>3.3649999999999999E-2</v>
          </cell>
          <cell r="AO225">
            <v>3.3649999999999999E-2</v>
          </cell>
          <cell r="AP225">
            <v>3.3649999999999999E-2</v>
          </cell>
          <cell r="AQ225">
            <v>3.3649999999999999E-2</v>
          </cell>
          <cell r="AR225">
            <v>3.3649999999999999E-2</v>
          </cell>
          <cell r="AS225">
            <v>3.3649999999999999E-2</v>
          </cell>
          <cell r="AT225">
            <v>3.3649999999999999E-2</v>
          </cell>
          <cell r="AU225">
            <v>3.3649999999999999E-2</v>
          </cell>
          <cell r="AV225">
            <v>3.3649999999999999E-2</v>
          </cell>
          <cell r="AW225">
            <v>3.3649999999999999E-2</v>
          </cell>
          <cell r="AX225">
            <v>3.3649999999999999E-2</v>
          </cell>
          <cell r="AY225">
            <v>3.3649999999999999E-2</v>
          </cell>
          <cell r="AZ225">
            <v>3.3649999999999999E-2</v>
          </cell>
          <cell r="BA225">
            <v>3.3649999999999999E-2</v>
          </cell>
          <cell r="BB225">
            <v>3.3649999999999999E-2</v>
          </cell>
          <cell r="BC225">
            <v>3.39E-2</v>
          </cell>
          <cell r="BD225">
            <v>3.39E-2</v>
          </cell>
          <cell r="BE225">
            <v>3.39E-2</v>
          </cell>
          <cell r="BF225">
            <v>3.39E-2</v>
          </cell>
          <cell r="BG225">
            <v>3.39E-2</v>
          </cell>
          <cell r="BH225">
            <v>3.39E-2</v>
          </cell>
          <cell r="BI225">
            <v>3.39E-2</v>
          </cell>
          <cell r="BJ225">
            <v>3.39E-2</v>
          </cell>
          <cell r="BK225">
            <v>3.39E-2</v>
          </cell>
          <cell r="BL225">
            <v>3.39E-2</v>
          </cell>
          <cell r="BM225">
            <v>3.39E-2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</row>
        <row r="226">
          <cell r="J226">
            <v>0</v>
          </cell>
          <cell r="K226">
            <v>3.3399999999999999E-2</v>
          </cell>
          <cell r="L226">
            <v>3.3399999999999999E-2</v>
          </cell>
          <cell r="M226">
            <v>3.3399999999999999E-2</v>
          </cell>
          <cell r="N226">
            <v>3.3399999999999999E-2</v>
          </cell>
          <cell r="O226">
            <v>3.3399999999999999E-2</v>
          </cell>
          <cell r="P226">
            <v>3.3149999999999999E-2</v>
          </cell>
          <cell r="Q226">
            <v>3.3149999999999999E-2</v>
          </cell>
          <cell r="R226">
            <v>3.3149999999999999E-2</v>
          </cell>
          <cell r="S226">
            <v>3.3149999999999999E-2</v>
          </cell>
          <cell r="T226">
            <v>3.3149999999999999E-2</v>
          </cell>
          <cell r="U226">
            <v>3.3149999999999999E-2</v>
          </cell>
          <cell r="V226">
            <v>3.3149999999999999E-2</v>
          </cell>
          <cell r="W226">
            <v>3.3149999999999999E-2</v>
          </cell>
          <cell r="X226">
            <v>3.3149999999999999E-2</v>
          </cell>
          <cell r="Y226">
            <v>3.3149999999999999E-2</v>
          </cell>
          <cell r="Z226">
            <v>3.3149999999999999E-2</v>
          </cell>
          <cell r="AA226">
            <v>3.3149999999999999E-2</v>
          </cell>
          <cell r="AB226">
            <v>3.3149999999999999E-2</v>
          </cell>
          <cell r="AC226">
            <v>3.3149999999999999E-2</v>
          </cell>
          <cell r="AD226">
            <v>3.3149999999999999E-2</v>
          </cell>
          <cell r="AE226">
            <v>3.3149999999999999E-2</v>
          </cell>
          <cell r="AF226">
            <v>3.3149999999999999E-2</v>
          </cell>
          <cell r="AG226">
            <v>3.3149999999999999E-2</v>
          </cell>
          <cell r="AH226">
            <v>3.3149999999999999E-2</v>
          </cell>
          <cell r="AI226">
            <v>3.3649999999999999E-2</v>
          </cell>
          <cell r="AJ226">
            <v>3.3649999999999999E-2</v>
          </cell>
          <cell r="AK226">
            <v>3.3649999999999999E-2</v>
          </cell>
          <cell r="AL226">
            <v>3.3649999999999999E-2</v>
          </cell>
          <cell r="AM226">
            <v>3.3649999999999999E-2</v>
          </cell>
          <cell r="AN226">
            <v>3.3649999999999999E-2</v>
          </cell>
          <cell r="AO226">
            <v>3.3649999999999999E-2</v>
          </cell>
          <cell r="AP226">
            <v>3.3649999999999999E-2</v>
          </cell>
          <cell r="AQ226">
            <v>3.3649999999999999E-2</v>
          </cell>
          <cell r="AR226">
            <v>3.3649999999999999E-2</v>
          </cell>
          <cell r="AS226">
            <v>3.3649999999999999E-2</v>
          </cell>
          <cell r="AT226">
            <v>3.3649999999999999E-2</v>
          </cell>
          <cell r="AU226">
            <v>3.3649999999999999E-2</v>
          </cell>
          <cell r="AV226">
            <v>3.3649999999999999E-2</v>
          </cell>
          <cell r="AW226">
            <v>3.3649999999999999E-2</v>
          </cell>
          <cell r="AX226">
            <v>3.3649999999999999E-2</v>
          </cell>
          <cell r="AY226">
            <v>3.3649999999999999E-2</v>
          </cell>
          <cell r="AZ226">
            <v>3.3649999999999999E-2</v>
          </cell>
          <cell r="BA226">
            <v>3.3649999999999999E-2</v>
          </cell>
          <cell r="BB226">
            <v>3.3649999999999999E-2</v>
          </cell>
          <cell r="BC226">
            <v>3.39E-2</v>
          </cell>
          <cell r="BD226">
            <v>3.39E-2</v>
          </cell>
          <cell r="BE226">
            <v>3.39E-2</v>
          </cell>
          <cell r="BF226">
            <v>3.39E-2</v>
          </cell>
          <cell r="BG226">
            <v>3.39E-2</v>
          </cell>
          <cell r="BH226">
            <v>3.39E-2</v>
          </cell>
          <cell r="BI226">
            <v>3.39E-2</v>
          </cell>
          <cell r="BJ226">
            <v>3.39E-2</v>
          </cell>
          <cell r="BK226">
            <v>3.39E-2</v>
          </cell>
          <cell r="BL226">
            <v>3.39E-2</v>
          </cell>
          <cell r="BM226">
            <v>3.39E-2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</row>
        <row r="228"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1</v>
          </cell>
          <cell r="Q228">
            <v>1</v>
          </cell>
          <cell r="R228">
            <v>1</v>
          </cell>
          <cell r="S228">
            <v>1</v>
          </cell>
          <cell r="T228">
            <v>1</v>
          </cell>
          <cell r="U228">
            <v>1</v>
          </cell>
          <cell r="V228">
            <v>1</v>
          </cell>
          <cell r="W228">
            <v>1</v>
          </cell>
          <cell r="X228">
            <v>1</v>
          </cell>
          <cell r="Y228">
            <v>1</v>
          </cell>
          <cell r="Z228">
            <v>1</v>
          </cell>
          <cell r="AA228">
            <v>1</v>
          </cell>
          <cell r="AB228">
            <v>1</v>
          </cell>
          <cell r="AC228">
            <v>1</v>
          </cell>
          <cell r="AD228">
            <v>1</v>
          </cell>
          <cell r="AE228">
            <v>1</v>
          </cell>
          <cell r="AF228">
            <v>1</v>
          </cell>
          <cell r="AG228">
            <v>1</v>
          </cell>
          <cell r="AH228">
            <v>1</v>
          </cell>
          <cell r="AI228">
            <v>1</v>
          </cell>
          <cell r="AJ228">
            <v>1</v>
          </cell>
          <cell r="AK228">
            <v>1</v>
          </cell>
          <cell r="AL228">
            <v>1</v>
          </cell>
          <cell r="AM228">
            <v>1</v>
          </cell>
          <cell r="AN228">
            <v>1</v>
          </cell>
          <cell r="AO228">
            <v>1</v>
          </cell>
          <cell r="AP228">
            <v>1</v>
          </cell>
          <cell r="AQ228">
            <v>1</v>
          </cell>
          <cell r="AR228">
            <v>1</v>
          </cell>
          <cell r="AS228">
            <v>1</v>
          </cell>
          <cell r="AT228">
            <v>1</v>
          </cell>
          <cell r="AU228">
            <v>1</v>
          </cell>
          <cell r="AV228">
            <v>1</v>
          </cell>
          <cell r="AW228">
            <v>1</v>
          </cell>
          <cell r="AX228">
            <v>1</v>
          </cell>
          <cell r="AY228">
            <v>1</v>
          </cell>
          <cell r="AZ228">
            <v>1</v>
          </cell>
          <cell r="BA228">
            <v>1</v>
          </cell>
          <cell r="BB228">
            <v>1</v>
          </cell>
          <cell r="BC228">
            <v>1</v>
          </cell>
          <cell r="BD228">
            <v>1</v>
          </cell>
          <cell r="BE228">
            <v>1</v>
          </cell>
          <cell r="BF228">
            <v>1</v>
          </cell>
          <cell r="BG228">
            <v>1</v>
          </cell>
          <cell r="BH228">
            <v>1</v>
          </cell>
          <cell r="BI228">
            <v>1</v>
          </cell>
          <cell r="BJ228">
            <v>1</v>
          </cell>
          <cell r="BK228">
            <v>1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</row>
        <row r="229"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1</v>
          </cell>
          <cell r="Q229">
            <v>1</v>
          </cell>
          <cell r="R229">
            <v>1</v>
          </cell>
          <cell r="S229">
            <v>1</v>
          </cell>
          <cell r="T229">
            <v>1</v>
          </cell>
          <cell r="U229">
            <v>1</v>
          </cell>
          <cell r="V229">
            <v>1</v>
          </cell>
          <cell r="W229">
            <v>1</v>
          </cell>
          <cell r="X229">
            <v>1</v>
          </cell>
          <cell r="Y229">
            <v>1</v>
          </cell>
          <cell r="Z229">
            <v>1</v>
          </cell>
          <cell r="AA229">
            <v>1</v>
          </cell>
          <cell r="AB229">
            <v>1</v>
          </cell>
          <cell r="AC229">
            <v>1</v>
          </cell>
          <cell r="AD229">
            <v>1</v>
          </cell>
          <cell r="AE229">
            <v>1</v>
          </cell>
          <cell r="AF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>
            <v>1</v>
          </cell>
          <cell r="AN229">
            <v>1</v>
          </cell>
          <cell r="AO229">
            <v>1</v>
          </cell>
          <cell r="AP229">
            <v>1</v>
          </cell>
          <cell r="AQ229">
            <v>1</v>
          </cell>
          <cell r="AR229">
            <v>1</v>
          </cell>
          <cell r="AS229">
            <v>1</v>
          </cell>
          <cell r="AT229">
            <v>1</v>
          </cell>
          <cell r="AU229">
            <v>1</v>
          </cell>
          <cell r="AV229">
            <v>1</v>
          </cell>
          <cell r="AW229">
            <v>1</v>
          </cell>
          <cell r="AX229">
            <v>1</v>
          </cell>
          <cell r="AY229">
            <v>1</v>
          </cell>
          <cell r="AZ229">
            <v>1</v>
          </cell>
          <cell r="BA229">
            <v>1</v>
          </cell>
          <cell r="BB229">
            <v>1</v>
          </cell>
          <cell r="BC229">
            <v>1</v>
          </cell>
          <cell r="BD229">
            <v>1</v>
          </cell>
          <cell r="BE229">
            <v>1</v>
          </cell>
          <cell r="BF229">
            <v>1</v>
          </cell>
          <cell r="BG229">
            <v>1</v>
          </cell>
          <cell r="BH229">
            <v>1</v>
          </cell>
          <cell r="BI229">
            <v>1</v>
          </cell>
          <cell r="BJ229">
            <v>1</v>
          </cell>
          <cell r="BK229">
            <v>1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</row>
        <row r="232">
          <cell r="J232">
            <v>0</v>
          </cell>
          <cell r="K232">
            <v>55254.63006720948</v>
          </cell>
          <cell r="L232">
            <v>-55254.63006720948</v>
          </cell>
          <cell r="M232">
            <v>1.1641532182693481E-9</v>
          </cell>
          <cell r="N232">
            <v>-4.6566128730773926E-10</v>
          </cell>
          <cell r="O232">
            <v>1475566.7680000025</v>
          </cell>
          <cell r="P232">
            <v>720150.54961398314</v>
          </cell>
          <cell r="Q232">
            <v>807492.7054098018</v>
          </cell>
          <cell r="R232">
            <v>812935.33194656775</v>
          </cell>
          <cell r="S232">
            <v>814985.62187559821</v>
          </cell>
          <cell r="T232">
            <v>834644.75633900997</v>
          </cell>
          <cell r="U232">
            <v>837652.84035005304</v>
          </cell>
          <cell r="V232">
            <v>855714.57379773085</v>
          </cell>
          <cell r="W232">
            <v>858307.2135301698</v>
          </cell>
          <cell r="X232">
            <v>874423.30133947299</v>
          </cell>
          <cell r="Y232">
            <v>879899.27163822413</v>
          </cell>
          <cell r="Z232">
            <v>870554.97229325783</v>
          </cell>
          <cell r="AA232">
            <v>879402.98790727102</v>
          </cell>
          <cell r="AB232">
            <v>862608.51443002955</v>
          </cell>
          <cell r="AC232">
            <v>856683.25475451886</v>
          </cell>
          <cell r="AD232">
            <v>860483.86562061263</v>
          </cell>
          <cell r="AE232">
            <v>820021.88798968378</v>
          </cell>
          <cell r="AF232">
            <v>783061.16250388883</v>
          </cell>
          <cell r="AG232">
            <v>775887.82895967737</v>
          </cell>
          <cell r="AH232">
            <v>765014.44557326997</v>
          </cell>
          <cell r="AI232">
            <v>806303.45239911915</v>
          </cell>
          <cell r="AJ232">
            <v>781536.87897739885</v>
          </cell>
          <cell r="AK232">
            <v>832224.74380493467</v>
          </cell>
          <cell r="AL232">
            <v>893782.04449199094</v>
          </cell>
          <cell r="AM232">
            <v>826883.67155303666</v>
          </cell>
          <cell r="AN232">
            <v>874378.55538321834</v>
          </cell>
          <cell r="AO232">
            <v>849468.95771208557</v>
          </cell>
          <cell r="AP232">
            <v>858693.73514332226</v>
          </cell>
          <cell r="AQ232">
            <v>859313.09938711883</v>
          </cell>
          <cell r="AR232">
            <v>853393.02515730984</v>
          </cell>
          <cell r="AS232">
            <v>919006.01206995756</v>
          </cell>
          <cell r="AT232">
            <v>909575.34663372091</v>
          </cell>
          <cell r="AU232">
            <v>904792.11087276344</v>
          </cell>
          <cell r="AV232">
            <v>913093.71496111562</v>
          </cell>
          <cell r="AW232">
            <v>832339.78798205173</v>
          </cell>
          <cell r="AX232">
            <v>839835.12841023214</v>
          </cell>
          <cell r="AY232">
            <v>858784.83824329637</v>
          </cell>
          <cell r="AZ232">
            <v>1084938.275884876</v>
          </cell>
          <cell r="BA232">
            <v>706824.46815730445</v>
          </cell>
          <cell r="BB232">
            <v>777871.15179978381</v>
          </cell>
          <cell r="BC232">
            <v>1138615.5387495507</v>
          </cell>
          <cell r="BD232">
            <v>1134707.4521534489</v>
          </cell>
          <cell r="BE232">
            <v>450430.15950675111</v>
          </cell>
          <cell r="BF232">
            <v>1261961.126096196</v>
          </cell>
          <cell r="BG232">
            <v>1094291.1728697568</v>
          </cell>
          <cell r="BH232">
            <v>1125557.9916782458</v>
          </cell>
          <cell r="BI232">
            <v>559982.70647132804</v>
          </cell>
          <cell r="BJ232">
            <v>1086511.0193753466</v>
          </cell>
          <cell r="BK232">
            <v>1174828.4477133043</v>
          </cell>
          <cell r="BL232">
            <v>839158.30457952747</v>
          </cell>
          <cell r="BM232">
            <v>1183425.6881403695</v>
          </cell>
          <cell r="BN232">
            <v>-55503.99723392367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</row>
        <row r="233"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1743938.5754145063</v>
          </cell>
          <cell r="Q233">
            <v>1848806.2676442503</v>
          </cell>
          <cell r="R233">
            <v>1771202.7158123795</v>
          </cell>
          <cell r="S233">
            <v>1751937.1352781139</v>
          </cell>
          <cell r="T233">
            <v>1850498.6848880181</v>
          </cell>
          <cell r="U233">
            <v>1884138.3219057971</v>
          </cell>
          <cell r="V233">
            <v>1927935.5521957248</v>
          </cell>
          <cell r="W233">
            <v>1930505.5989091748</v>
          </cell>
          <cell r="X233">
            <v>1941765.1413477296</v>
          </cell>
          <cell r="Y233">
            <v>1947708.4261703228</v>
          </cell>
          <cell r="Z233">
            <v>1984868.1455646427</v>
          </cell>
          <cell r="AA233">
            <v>2021169.0346462408</v>
          </cell>
          <cell r="AB233">
            <v>2045368.7079384041</v>
          </cell>
          <cell r="AC233">
            <v>2014245.1806497683</v>
          </cell>
          <cell r="AD233">
            <v>1995091.4058406709</v>
          </cell>
          <cell r="AE233">
            <v>1934559.1249151952</v>
          </cell>
          <cell r="AF233">
            <v>1918909.0800681387</v>
          </cell>
          <cell r="AG233">
            <v>1899939.0040622372</v>
          </cell>
          <cell r="AH233">
            <v>1826358.9571991512</v>
          </cell>
          <cell r="AI233">
            <v>1800075.7408755515</v>
          </cell>
          <cell r="AJ233">
            <v>1876284.8458400005</v>
          </cell>
          <cell r="AK233">
            <v>1944333.3296053025</v>
          </cell>
          <cell r="AL233">
            <v>2020759.5822450786</v>
          </cell>
          <cell r="AM233">
            <v>2048002.7613849179</v>
          </cell>
          <cell r="AN233">
            <v>2098232.1415035147</v>
          </cell>
          <cell r="AO233">
            <v>1998361.9153759945</v>
          </cell>
          <cell r="AP233">
            <v>1970381.7537196875</v>
          </cell>
          <cell r="AQ233">
            <v>2008935.4772829183</v>
          </cell>
          <cell r="AR233">
            <v>2018121.6457746723</v>
          </cell>
          <cell r="AS233">
            <v>2104861.2677866113</v>
          </cell>
          <cell r="AT233">
            <v>2147724.3302352102</v>
          </cell>
          <cell r="AU233">
            <v>2171319.4283763887</v>
          </cell>
          <cell r="AV233">
            <v>2245256.4124720399</v>
          </cell>
          <cell r="AW233">
            <v>2148325.9320833664</v>
          </cell>
          <cell r="AX233">
            <v>2123324.7404513829</v>
          </cell>
          <cell r="AY233">
            <v>2037038.599842685</v>
          </cell>
          <cell r="AZ233">
            <v>2060966.158602369</v>
          </cell>
          <cell r="BA233">
            <v>2198556.9335961211</v>
          </cell>
          <cell r="BB233">
            <v>2147343.7328714668</v>
          </cell>
          <cell r="BC233">
            <v>2005483.7576099664</v>
          </cell>
          <cell r="BD233">
            <v>2003823.6319265859</v>
          </cell>
          <cell r="BE233">
            <v>1921490.5576256383</v>
          </cell>
          <cell r="BF233">
            <v>2236999.7664429648</v>
          </cell>
          <cell r="BG233">
            <v>1840291.4745268859</v>
          </cell>
          <cell r="BH233">
            <v>2038468.4013388255</v>
          </cell>
          <cell r="BI233">
            <v>2196439.8798461342</v>
          </cell>
          <cell r="BJ233">
            <v>2093548.3396632578</v>
          </cell>
          <cell r="BK233">
            <v>2028687.2444683928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</row>
        <row r="235"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2.857524031678111</v>
          </cell>
          <cell r="Q235">
            <v>2.7016855568964702</v>
          </cell>
          <cell r="R235">
            <v>2.5709538101425449</v>
          </cell>
          <cell r="S235">
            <v>2.5365917223461603</v>
          </cell>
          <cell r="T235">
            <v>2.6161889885778526</v>
          </cell>
          <cell r="U235">
            <v>2.6541821201980254</v>
          </cell>
          <cell r="V235">
            <v>2.6585546082060993</v>
          </cell>
          <cell r="W235">
            <v>2.6540573621446009</v>
          </cell>
          <cell r="X235">
            <v>2.62033598187729</v>
          </cell>
          <cell r="Y235">
            <v>2.6119988845980222</v>
          </cell>
          <cell r="Z235">
            <v>2.690403774906871</v>
          </cell>
          <cell r="AA235">
            <v>2.7120438125496933</v>
          </cell>
          <cell r="AB235">
            <v>2.7979494811430987</v>
          </cell>
          <cell r="AC235">
            <v>2.7744318217465649</v>
          </cell>
          <cell r="AD235">
            <v>2.7359116447066993</v>
          </cell>
          <cell r="AE235">
            <v>2.7838035282723941</v>
          </cell>
          <cell r="AF235">
            <v>2.8916166321197658</v>
          </cell>
          <cell r="AG235">
            <v>2.8895001285102664</v>
          </cell>
          <cell r="AH235">
            <v>2.8170755821112454</v>
          </cell>
          <cell r="AI235">
            <v>2.6343547232045053</v>
          </cell>
          <cell r="AJ235">
            <v>2.8329002454220666</v>
          </cell>
          <cell r="AK235">
            <v>2.7568432965716112</v>
          </cell>
          <cell r="AL235">
            <v>2.6678720370776197</v>
          </cell>
          <cell r="AM235">
            <v>2.9225912279829362</v>
          </cell>
          <cell r="AN235">
            <v>2.8316265927413222</v>
          </cell>
          <cell r="AO235">
            <v>2.7759302663943699</v>
          </cell>
          <cell r="AP235">
            <v>2.7076590094575317</v>
          </cell>
          <cell r="AQ235">
            <v>2.7586485509225773</v>
          </cell>
          <cell r="AR235">
            <v>2.7904870783872719</v>
          </cell>
          <cell r="AS235">
            <v>2.7026316816931111</v>
          </cell>
          <cell r="AT235">
            <v>2.7862586092844084</v>
          </cell>
          <cell r="AU235">
            <v>2.831759401015939</v>
          </cell>
          <cell r="AV235">
            <v>2.9015622065479461</v>
          </cell>
          <cell r="AW235">
            <v>3.0456532683525288</v>
          </cell>
          <cell r="AX235">
            <v>2.9833416601861362</v>
          </cell>
          <cell r="AY235">
            <v>2.7989502508273465</v>
          </cell>
          <cell r="AZ235">
            <v>2.241537683734633</v>
          </cell>
          <cell r="BA235">
            <v>3.6703282347308717</v>
          </cell>
          <cell r="BB235">
            <v>3.257411084353548</v>
          </cell>
          <cell r="BC235">
            <v>2.0783615997529816</v>
          </cell>
          <cell r="BD235">
            <v>2.0837890257789002</v>
          </cell>
          <cell r="BE235">
            <v>5.0336422037678332</v>
          </cell>
          <cell r="BF235">
            <v>2.0916923263517591</v>
          </cell>
          <cell r="BG235">
            <v>1.984396214507774</v>
          </cell>
          <cell r="BH235">
            <v>2.1370359119194542</v>
          </cell>
          <cell r="BI235">
            <v>4.628199131414358</v>
          </cell>
          <cell r="BJ235">
            <v>2.2736441004277035</v>
          </cell>
          <cell r="BK235">
            <v>2.2102673890459128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</row>
        <row r="236"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1.1799999902284628</v>
          </cell>
          <cell r="Q236">
            <v>1.1799999911752259</v>
          </cell>
          <cell r="R236">
            <v>1.1799999911974586</v>
          </cell>
          <cell r="S236">
            <v>1.1799999786822293</v>
          </cell>
          <cell r="T236">
            <v>1.1799999852691068</v>
          </cell>
          <cell r="U236">
            <v>1.179999985107973</v>
          </cell>
          <cell r="V236">
            <v>1.179999985418662</v>
          </cell>
          <cell r="W236">
            <v>1.1799999856714938</v>
          </cell>
          <cell r="X236">
            <v>1.1799999861473609</v>
          </cell>
          <cell r="Y236">
            <v>1.179999986238532</v>
          </cell>
          <cell r="Z236">
            <v>1.1799999858708243</v>
          </cell>
          <cell r="AA236">
            <v>1.1799999857553047</v>
          </cell>
          <cell r="AB236">
            <v>1.1799999853384886</v>
          </cell>
          <cell r="AC236">
            <v>1.1799999850969631</v>
          </cell>
          <cell r="AD236">
            <v>1.1799999845328775</v>
          </cell>
          <cell r="AE236">
            <v>1.1800000297981801</v>
          </cell>
          <cell r="AF236">
            <v>1.179999982793807</v>
          </cell>
          <cell r="AG236">
            <v>1.1799999772072154</v>
          </cell>
          <cell r="AH236">
            <v>1.17999996993572</v>
          </cell>
          <cell r="AI236">
            <v>1.1799999632963043</v>
          </cell>
          <cell r="AJ236">
            <v>1.1799999457279997</v>
          </cell>
          <cell r="AK236">
            <v>1.1799999368757432</v>
          </cell>
          <cell r="AL236">
            <v>1.1799999092880979</v>
          </cell>
          <cell r="AM236">
            <v>1.1799998567428813</v>
          </cell>
          <cell r="AN236">
            <v>1.1799998296526499</v>
          </cell>
          <cell r="AO236">
            <v>1.1799997647732312</v>
          </cell>
          <cell r="AP236">
            <v>1.1799996746500145</v>
          </cell>
          <cell r="AQ236">
            <v>1.1799994888931022</v>
          </cell>
          <cell r="AR236">
            <v>1.1799993397192787</v>
          </cell>
          <cell r="AS236">
            <v>1.1799992721128389</v>
          </cell>
          <cell r="AT236">
            <v>1.179998803698195</v>
          </cell>
          <cell r="AU236">
            <v>1.1799984527586815</v>
          </cell>
          <cell r="AV236">
            <v>1.1799980615357128</v>
          </cell>
          <cell r="AW236">
            <v>1.1799971120718262</v>
          </cell>
          <cell r="AX236">
            <v>1.1799962005535662</v>
          </cell>
          <cell r="AY236">
            <v>1.1799953317494463</v>
          </cell>
          <cell r="AZ236">
            <v>1.1799951298429998</v>
          </cell>
          <cell r="BA236">
            <v>1.179991185505938</v>
          </cell>
          <cell r="BB236">
            <v>1.1799909224049436</v>
          </cell>
          <cell r="BC236">
            <v>1.1799920112239353</v>
          </cell>
          <cell r="BD236">
            <v>1.1799895452842535</v>
          </cell>
          <cell r="BE236">
            <v>1.1799715859882958</v>
          </cell>
          <cell r="BF236">
            <v>1.1799886809138558</v>
          </cell>
          <cell r="BG236">
            <v>1.1799800689563498</v>
          </cell>
          <cell r="BH236">
            <v>1.179982896759429</v>
          </cell>
          <cell r="BI236">
            <v>1.1799601252364882</v>
          </cell>
          <cell r="BJ236">
            <v>1.1799772293052448</v>
          </cell>
          <cell r="BK236">
            <v>1.2799829115032444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</row>
        <row r="238"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720150.54961398314</v>
          </cell>
          <cell r="Q238">
            <v>807492.7054098018</v>
          </cell>
          <cell r="R238">
            <v>812935.33194656775</v>
          </cell>
          <cell r="S238">
            <v>814985.62187559821</v>
          </cell>
          <cell r="T238">
            <v>834644.75633900997</v>
          </cell>
          <cell r="U238">
            <v>837652.84035005304</v>
          </cell>
          <cell r="V238">
            <v>855714.57379773085</v>
          </cell>
          <cell r="W238">
            <v>858307.2135301698</v>
          </cell>
          <cell r="X238">
            <v>874423.30133947299</v>
          </cell>
          <cell r="Y238">
            <v>879899.27163822413</v>
          </cell>
          <cell r="Z238">
            <v>870554.97229325783</v>
          </cell>
          <cell r="AA238">
            <v>879402.98790727102</v>
          </cell>
          <cell r="AB238">
            <v>862608.51443002955</v>
          </cell>
          <cell r="AC238">
            <v>856683.25475451886</v>
          </cell>
          <cell r="AD238">
            <v>860483.86562061263</v>
          </cell>
          <cell r="AE238">
            <v>820021.88798968378</v>
          </cell>
          <cell r="AF238">
            <v>783061.16250388883</v>
          </cell>
          <cell r="AG238">
            <v>775887.82895967737</v>
          </cell>
          <cell r="AH238">
            <v>765014.44557326997</v>
          </cell>
          <cell r="AI238">
            <v>806303.45239911915</v>
          </cell>
          <cell r="AJ238">
            <v>781536.87897739885</v>
          </cell>
          <cell r="AK238">
            <v>832224.74380493467</v>
          </cell>
          <cell r="AL238">
            <v>893782.04449199094</v>
          </cell>
          <cell r="AM238">
            <v>826883.67155303666</v>
          </cell>
          <cell r="AN238">
            <v>874378.55538321834</v>
          </cell>
          <cell r="AO238">
            <v>849468.95771208557</v>
          </cell>
          <cell r="AP238">
            <v>858693.73514332226</v>
          </cell>
          <cell r="AQ238">
            <v>859313.09938711883</v>
          </cell>
          <cell r="AR238">
            <v>853393.02515730984</v>
          </cell>
          <cell r="AS238">
            <v>919006.01206995756</v>
          </cell>
          <cell r="AT238">
            <v>909575.34663372091</v>
          </cell>
          <cell r="AU238">
            <v>904792.11087276344</v>
          </cell>
          <cell r="AV238">
            <v>913093.71496111562</v>
          </cell>
          <cell r="AW238">
            <v>832339.78798205173</v>
          </cell>
          <cell r="AX238">
            <v>839835.12841023214</v>
          </cell>
          <cell r="AY238">
            <v>858784.83824329637</v>
          </cell>
          <cell r="AZ238">
            <v>1084938.275884876</v>
          </cell>
          <cell r="BA238">
            <v>706824.46815730445</v>
          </cell>
          <cell r="BB238">
            <v>777871.15179978381</v>
          </cell>
          <cell r="BC238">
            <v>1138615.5387495507</v>
          </cell>
          <cell r="BD238">
            <v>1134707.4521534489</v>
          </cell>
          <cell r="BE238">
            <v>450430.15950675111</v>
          </cell>
          <cell r="BF238">
            <v>1261961.126096196</v>
          </cell>
          <cell r="BG238">
            <v>1094291.1728697568</v>
          </cell>
          <cell r="BH238">
            <v>1125557.9916782458</v>
          </cell>
          <cell r="BI238">
            <v>559982.70647132804</v>
          </cell>
          <cell r="BJ238">
            <v>1086511.0193753466</v>
          </cell>
          <cell r="BK238">
            <v>1174828.4477133043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</row>
        <row r="240"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1.2383576818282735</v>
          </cell>
          <cell r="P240">
            <v>1.2451439906424981</v>
          </cell>
          <cell r="Q240">
            <v>1.2402439312766245</v>
          </cell>
          <cell r="R240">
            <v>1.2395876693654058</v>
          </cell>
          <cell r="S240">
            <v>1.244913347354305</v>
          </cell>
          <cell r="T240">
            <v>1.2475185622052511</v>
          </cell>
          <cell r="U240">
            <v>1.2498444502941819</v>
          </cell>
          <cell r="V240">
            <v>1.2508012375128759</v>
          </cell>
          <cell r="W240">
            <v>1.2515251697744509</v>
          </cell>
          <cell r="X240">
            <v>1.2526944012136323</v>
          </cell>
          <cell r="Y240">
            <v>1.2554206010814271</v>
          </cell>
          <cell r="Z240">
            <v>1.2584862827973282</v>
          </cell>
          <cell r="AA240">
            <v>1.2596157762948663</v>
          </cell>
          <cell r="AB240">
            <v>1.2593883710322946</v>
          </cell>
          <cell r="AC240">
            <v>1.2582104147958555</v>
          </cell>
          <cell r="AD240">
            <v>1.2583952972089116</v>
          </cell>
          <cell r="AE240">
            <v>1.2610597111338067</v>
          </cell>
          <cell r="AF240">
            <v>1.2616120801656814</v>
          </cell>
          <cell r="AG240">
            <v>1.2580210723400902</v>
          </cell>
          <cell r="AH240">
            <v>1.2545020256260486</v>
          </cell>
          <cell r="AI240">
            <v>1.2539727293808034</v>
          </cell>
          <cell r="AJ240">
            <v>1.256520535469505</v>
          </cell>
          <cell r="AK240">
            <v>1.2600593111356178</v>
          </cell>
          <cell r="AL240">
            <v>1.2695329607185888</v>
          </cell>
          <cell r="AM240">
            <v>1.2731400662985424</v>
          </cell>
          <cell r="AN240">
            <v>1.2695644792712206</v>
          </cell>
          <cell r="AO240">
            <v>1.2680852203213406</v>
          </cell>
          <cell r="AP240">
            <v>1.2740227605362973</v>
          </cell>
          <cell r="AQ240">
            <v>1.2790221649857916</v>
          </cell>
          <cell r="AR240">
            <v>1.284292139353719</v>
          </cell>
          <cell r="AS240">
            <v>1.2908813928241638</v>
          </cell>
          <cell r="AT240">
            <v>1.2985444753490309</v>
          </cell>
          <cell r="AU240">
            <v>1.3057351385934448</v>
          </cell>
          <cell r="AV240">
            <v>1.3103925550428872</v>
          </cell>
          <cell r="AW240">
            <v>1.3124896317194088</v>
          </cell>
          <cell r="AX240">
            <v>1.3067571920459473</v>
          </cell>
          <cell r="AY240">
            <v>1.3126884687247051</v>
          </cell>
          <cell r="AZ240">
            <v>1.3479344768372019</v>
          </cell>
          <cell r="BA240">
            <v>1.3551633045639195</v>
          </cell>
          <cell r="BB240">
            <v>1.3264979165437216</v>
          </cell>
          <cell r="BC240">
            <v>1.3449483176847521</v>
          </cell>
          <cell r="BD240">
            <v>1.4063061519088946</v>
          </cell>
          <cell r="BE240">
            <v>1.4028905174051058</v>
          </cell>
          <cell r="BF240">
            <v>1.3966546531180235</v>
          </cell>
          <cell r="BG240">
            <v>1.5107282021033901</v>
          </cell>
          <cell r="BH240">
            <v>1.7228361545268465</v>
          </cell>
          <cell r="BI240">
            <v>1.8047656769748581</v>
          </cell>
          <cell r="BJ240">
            <v>2.2418040328346094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</row>
        <row r="241"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1.1790519697102035</v>
          </cell>
          <cell r="P241">
            <v>1.1846720224509069</v>
          </cell>
          <cell r="Q241">
            <v>1.1848596112504444</v>
          </cell>
          <cell r="R241">
            <v>1.1850574861144028</v>
          </cell>
          <cell r="S241">
            <v>1.1852655338798923</v>
          </cell>
          <cell r="T241">
            <v>1.1854893744954986</v>
          </cell>
          <cell r="U241">
            <v>1.1857258211589183</v>
          </cell>
          <cell r="V241">
            <v>1.1859805345005532</v>
          </cell>
          <cell r="W241">
            <v>1.1862504809980909</v>
          </cell>
          <cell r="X241">
            <v>1.1865416467174992</v>
          </cell>
          <cell r="Y241">
            <v>1.1868525511053467</v>
          </cell>
          <cell r="Z241">
            <v>1.1871793059456537</v>
          </cell>
          <cell r="AA241">
            <v>1.1875303937250037</v>
          </cell>
          <cell r="AB241">
            <v>1.1878970512270037</v>
          </cell>
          <cell r="AC241">
            <v>1.1882848164680624</v>
          </cell>
          <cell r="AD241">
            <v>1.1887001426615988</v>
          </cell>
          <cell r="AE241">
            <v>1.1891219470193866</v>
          </cell>
          <cell r="AF241">
            <v>1.1895498964965545</v>
          </cell>
          <cell r="AG241">
            <v>1.1899998183768714</v>
          </cell>
          <cell r="AH241">
            <v>1.1904705977821812</v>
          </cell>
          <cell r="AI241">
            <v>1.1830185658552683</v>
          </cell>
          <cell r="AJ241">
            <v>1.1831683849710954</v>
          </cell>
          <cell r="AK241">
            <v>1.1833391175194659</v>
          </cell>
          <cell r="AL241">
            <v>1.1835371574464657</v>
          </cell>
          <cell r="AM241">
            <v>1.1837354508357576</v>
          </cell>
          <cell r="AN241">
            <v>1.1839627141038751</v>
          </cell>
          <cell r="AO241">
            <v>1.1842030565556201</v>
          </cell>
          <cell r="AP241">
            <v>1.1844680784056263</v>
          </cell>
          <cell r="AQ241">
            <v>1.18475857859429</v>
          </cell>
          <cell r="AR241">
            <v>1.1850756431794438</v>
          </cell>
          <cell r="AS241">
            <v>1.1854542599046378</v>
          </cell>
          <cell r="AT241">
            <v>1.1858738286629769</v>
          </cell>
          <cell r="AU241">
            <v>1.1863434411605838</v>
          </cell>
          <cell r="AV241">
            <v>1.186880523660343</v>
          </cell>
          <cell r="AW241">
            <v>1.1874357761041181</v>
          </cell>
          <cell r="AX241">
            <v>1.1880716542170722</v>
          </cell>
          <cell r="AY241">
            <v>1.1888176297521826</v>
          </cell>
          <cell r="AZ241">
            <v>1.1899403529381254</v>
          </cell>
          <cell r="BA241">
            <v>1.1908079387437911</v>
          </cell>
          <cell r="BB241">
            <v>1.1919150042661868</v>
          </cell>
          <cell r="BC241">
            <v>1.1923262989570336</v>
          </cell>
          <cell r="BD241">
            <v>1.1947346144864115</v>
          </cell>
          <cell r="BE241">
            <v>1.1959307913127062</v>
          </cell>
          <cell r="BF241">
            <v>1.2004157662103141</v>
          </cell>
          <cell r="BG241">
            <v>1.2067267232169769</v>
          </cell>
          <cell r="BH241">
            <v>1.2185869924834827</v>
          </cell>
          <cell r="BI241">
            <v>1.2290666407805491</v>
          </cell>
          <cell r="BJ241">
            <v>1.2799829115032446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</row>
        <row r="244">
          <cell r="J244">
            <v>0</v>
          </cell>
          <cell r="K244">
            <v>55254.63006720948</v>
          </cell>
          <cell r="L244">
            <v>0</v>
          </cell>
          <cell r="M244">
            <v>-55254.630067208316</v>
          </cell>
          <cell r="N244">
            <v>6.9849193096160889E-10</v>
          </cell>
          <cell r="O244">
            <v>1475566.768000002</v>
          </cell>
          <cell r="P244">
            <v>2195717.3176139854</v>
          </cell>
          <cell r="Q244">
            <v>1527643.2550237849</v>
          </cell>
          <cell r="R244">
            <v>1620428.0373563692</v>
          </cell>
          <cell r="S244">
            <v>1627920.953822166</v>
          </cell>
          <cell r="T244">
            <v>1649630.3782146084</v>
          </cell>
          <cell r="U244">
            <v>1672297.5966890634</v>
          </cell>
          <cell r="V244">
            <v>1693367.4141477838</v>
          </cell>
          <cell r="W244">
            <v>1714021.7873279008</v>
          </cell>
          <cell r="X244">
            <v>1732730.5148696429</v>
          </cell>
          <cell r="Y244">
            <v>1754322.572977697</v>
          </cell>
          <cell r="Z244">
            <v>1750454.2439314818</v>
          </cell>
          <cell r="AA244">
            <v>1749957.9602005288</v>
          </cell>
          <cell r="AB244">
            <v>1742011.5023373007</v>
          </cell>
          <cell r="AC244">
            <v>1719291.7691845484</v>
          </cell>
          <cell r="AD244">
            <v>1717167.1203751315</v>
          </cell>
          <cell r="AE244">
            <v>1680505.7536102962</v>
          </cell>
          <cell r="AF244">
            <v>1603083.0504935726</v>
          </cell>
          <cell r="AG244">
            <v>1558948.9914635662</v>
          </cell>
          <cell r="AH244">
            <v>1540902.2745329472</v>
          </cell>
          <cell r="AI244">
            <v>1571317.8979723887</v>
          </cell>
          <cell r="AJ244">
            <v>1587840.3313765181</v>
          </cell>
          <cell r="AK244">
            <v>1613761.6227823333</v>
          </cell>
          <cell r="AL244">
            <v>1726006.7882969256</v>
          </cell>
          <cell r="AM244">
            <v>1720665.7160450276</v>
          </cell>
          <cell r="AN244">
            <v>1701262.2269362551</v>
          </cell>
          <cell r="AO244">
            <v>1723847.5130953041</v>
          </cell>
          <cell r="AP244">
            <v>1708162.6928554077</v>
          </cell>
          <cell r="AQ244">
            <v>1718006.8345304411</v>
          </cell>
          <cell r="AR244">
            <v>1712706.1245444289</v>
          </cell>
          <cell r="AS244">
            <v>1772399.0372272669</v>
          </cell>
          <cell r="AT244">
            <v>1828581.3587036785</v>
          </cell>
          <cell r="AU244">
            <v>1814367.4575064848</v>
          </cell>
          <cell r="AV244">
            <v>1817885.8258338794</v>
          </cell>
          <cell r="AW244">
            <v>1745433.5029431675</v>
          </cell>
          <cell r="AX244">
            <v>1672174.916392284</v>
          </cell>
          <cell r="AY244">
            <v>1698619.9666535284</v>
          </cell>
          <cell r="AZ244">
            <v>1943723.1141281724</v>
          </cell>
          <cell r="BA244">
            <v>1791762.7440421805</v>
          </cell>
          <cell r="BB244">
            <v>1484695.6199570883</v>
          </cell>
          <cell r="BC244">
            <v>1916486.6905493345</v>
          </cell>
          <cell r="BD244">
            <v>2273322.9909029994</v>
          </cell>
          <cell r="BE244">
            <v>1585137.6116601999</v>
          </cell>
          <cell r="BF244">
            <v>1712391.2856029472</v>
          </cell>
          <cell r="BG244">
            <v>2356252.2989659528</v>
          </cell>
          <cell r="BH244">
            <v>2219849.1645480026</v>
          </cell>
          <cell r="BI244">
            <v>1685540.698149574</v>
          </cell>
          <cell r="BJ244">
            <v>1646493.7258466748</v>
          </cell>
          <cell r="BK244">
            <v>2261339.4670886509</v>
          </cell>
          <cell r="BL244">
            <v>2013986.7522928319</v>
          </cell>
          <cell r="BM244">
            <v>2022583.9927198968</v>
          </cell>
          <cell r="BN244">
            <v>1127921.6909064457</v>
          </cell>
          <cell r="BO244">
            <v>-55503.99723392367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</row>
        <row r="245">
          <cell r="J245">
            <v>0</v>
          </cell>
          <cell r="K245">
            <v>55254.63006720948</v>
          </cell>
          <cell r="L245">
            <v>55254.630067209247</v>
          </cell>
          <cell r="M245">
            <v>6.9849193096160889E-10</v>
          </cell>
          <cell r="N245">
            <v>4.6566128730773926E-10</v>
          </cell>
          <cell r="O245">
            <v>1475566.7680000016</v>
          </cell>
          <cell r="P245">
            <v>3219505.3434145083</v>
          </cell>
          <cell r="Q245">
            <v>3592744.8430587566</v>
          </cell>
          <cell r="R245">
            <v>3620008.9834566298</v>
          </cell>
          <cell r="S245">
            <v>3523139.8510904936</v>
          </cell>
          <cell r="T245">
            <v>3602435.8201661319</v>
          </cell>
          <cell r="U245">
            <v>3734637.0067938152</v>
          </cell>
          <cell r="V245">
            <v>3812073.8741015219</v>
          </cell>
          <cell r="W245">
            <v>3858441.1511048996</v>
          </cell>
          <cell r="X245">
            <v>3872270.7402569046</v>
          </cell>
          <cell r="Y245">
            <v>3889473.5675180526</v>
          </cell>
          <cell r="Z245">
            <v>3932576.5717349658</v>
          </cell>
          <cell r="AA245">
            <v>4006037.1802108837</v>
          </cell>
          <cell r="AB245">
            <v>4066537.7425846448</v>
          </cell>
          <cell r="AC245">
            <v>4059613.8885881724</v>
          </cell>
          <cell r="AD245">
            <v>4009336.5864904393</v>
          </cell>
          <cell r="AE245">
            <v>3929650.5307558663</v>
          </cell>
          <cell r="AF245">
            <v>3853468.2049833341</v>
          </cell>
          <cell r="AG245">
            <v>3818848.0841303756</v>
          </cell>
          <cell r="AH245">
            <v>3726297.9612613884</v>
          </cell>
          <cell r="AI245">
            <v>3626434.6980747026</v>
          </cell>
          <cell r="AJ245">
            <v>3676360.586715552</v>
          </cell>
          <cell r="AK245">
            <v>3820618.1754453033</v>
          </cell>
          <cell r="AL245">
            <v>3965092.9118503812</v>
          </cell>
          <cell r="AM245">
            <v>4068762.3436299963</v>
          </cell>
          <cell r="AN245">
            <v>4146234.9028884326</v>
          </cell>
          <cell r="AO245">
            <v>4096594.0568795092</v>
          </cell>
          <cell r="AP245">
            <v>3968743.669095682</v>
          </cell>
          <cell r="AQ245">
            <v>3979317.2310026055</v>
          </cell>
          <cell r="AR245">
            <v>4027057.1230575908</v>
          </cell>
          <cell r="AS245">
            <v>4122982.9135612836</v>
          </cell>
          <cell r="AT245">
            <v>4252585.5980218221</v>
          </cell>
          <cell r="AU245">
            <v>4319043.758611599</v>
          </cell>
          <cell r="AV245">
            <v>4416575.8408484291</v>
          </cell>
          <cell r="AW245">
            <v>4393582.3445554059</v>
          </cell>
          <cell r="AX245">
            <v>4271650.6725347489</v>
          </cell>
          <cell r="AY245">
            <v>4160363.3402940677</v>
          </cell>
          <cell r="AZ245">
            <v>4098004.7584450543</v>
          </cell>
          <cell r="BA245">
            <v>4259523.0921984902</v>
          </cell>
          <cell r="BB245">
            <v>4345900.6664675884</v>
          </cell>
          <cell r="BC245">
            <v>4152827.4904814335</v>
          </cell>
          <cell r="BD245">
            <v>4009307.3895365521</v>
          </cell>
          <cell r="BE245">
            <v>3925314.1895522242</v>
          </cell>
          <cell r="BF245">
            <v>4158490.3240686031</v>
          </cell>
          <cell r="BG245">
            <v>4077291.2409698507</v>
          </cell>
          <cell r="BH245">
            <v>3878759.8758657114</v>
          </cell>
          <cell r="BI245">
            <v>4234908.2811849602</v>
          </cell>
          <cell r="BJ245">
            <v>4289988.219509392</v>
          </cell>
          <cell r="BK245">
            <v>4122235.5841316506</v>
          </cell>
          <cell r="BL245">
            <v>4262452.7235490317</v>
          </cell>
          <cell r="BM245">
            <v>3756092.5419956371</v>
          </cell>
          <cell r="BN245">
            <v>1446823.0656810747</v>
          </cell>
          <cell r="BO245">
            <v>-151007.99446784734</v>
          </cell>
          <cell r="BP245">
            <v>-151007.99446784734</v>
          </cell>
          <cell r="BQ245">
            <v>-151007.99446784734</v>
          </cell>
          <cell r="BR245">
            <v>-151007.99446784734</v>
          </cell>
          <cell r="BS245">
            <v>-151007.99446784734</v>
          </cell>
          <cell r="BT245">
            <v>-151007.99446784734</v>
          </cell>
          <cell r="BU245">
            <v>-151007.99446784734</v>
          </cell>
          <cell r="BV245">
            <v>-151007.99446784734</v>
          </cell>
          <cell r="BW245">
            <v>-151007.99446784734</v>
          </cell>
          <cell r="BX245">
            <v>-151007.99446784734</v>
          </cell>
          <cell r="BY245">
            <v>-151007.99446784734</v>
          </cell>
          <cell r="BZ245">
            <v>-151007.99446784734</v>
          </cell>
          <cell r="CA245">
            <v>-151007.99446784734</v>
          </cell>
          <cell r="CB245">
            <v>-151007.99446784734</v>
          </cell>
          <cell r="CC245">
            <v>-151007.99446784734</v>
          </cell>
          <cell r="CD245">
            <v>-151007.99446784734</v>
          </cell>
          <cell r="CE245">
            <v>-151007.99446784734</v>
          </cell>
          <cell r="CF245">
            <v>-151007.99446784734</v>
          </cell>
          <cell r="CG245">
            <v>-151007.99446784734</v>
          </cell>
          <cell r="CH245">
            <v>-151007.99446784734</v>
          </cell>
          <cell r="CI245">
            <v>-151007.99446784734</v>
          </cell>
          <cell r="CJ245">
            <v>-151007.99446784734</v>
          </cell>
          <cell r="CK245">
            <v>-151007.99446784734</v>
          </cell>
          <cell r="CL245">
            <v>-151007.99446784734</v>
          </cell>
          <cell r="CM245">
            <v>-151007.99446784734</v>
          </cell>
        </row>
        <row r="247"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610297.0809979015</v>
          </cell>
          <cell r="Q247">
            <v>1294612.9381578462</v>
          </cell>
          <cell r="R247">
            <v>1373244.1097115439</v>
          </cell>
          <cell r="S247">
            <v>1379594.0462796106</v>
          </cell>
          <cell r="T247">
            <v>1397991.8672522102</v>
          </cell>
          <cell r="U247">
            <v>1417201.3709153305</v>
          </cell>
          <cell r="V247">
            <v>1435057.1485537183</v>
          </cell>
          <cell r="W247">
            <v>1452560.8545120989</v>
          </cell>
          <cell r="X247">
            <v>1468415.7080993317</v>
          </cell>
          <cell r="Y247">
            <v>1486714.0622920562</v>
          </cell>
          <cell r="Z247">
            <v>1483435.8174720476</v>
          </cell>
          <cell r="AA247">
            <v>1483015.2383393249</v>
          </cell>
          <cell r="AB247">
            <v>1476280.9522637082</v>
          </cell>
          <cell r="AC247">
            <v>1457026.9412899269</v>
          </cell>
          <cell r="AD247">
            <v>1455226.3919269226</v>
          </cell>
          <cell r="AE247">
            <v>1424157.4103233265</v>
          </cell>
          <cell r="AF247">
            <v>1358544.9501729086</v>
          </cell>
          <cell r="AG247">
            <v>1321143.2354820126</v>
          </cell>
          <cell r="AH247">
            <v>1305849.4144162105</v>
          </cell>
          <cell r="AI247">
            <v>1331625.3750368757</v>
          </cell>
          <cell r="AJ247">
            <v>1345627.4511880064</v>
          </cell>
          <cell r="AK247">
            <v>1367594.6637692447</v>
          </cell>
          <cell r="AL247">
            <v>1462717.7131575833</v>
          </cell>
          <cell r="AM247">
            <v>1458191.4280858911</v>
          </cell>
          <cell r="AN247">
            <v>1441747.8419921424</v>
          </cell>
          <cell r="AO247">
            <v>1460887.9734404108</v>
          </cell>
          <cell r="AP247">
            <v>1447595.8465694704</v>
          </cell>
          <cell r="AQ247">
            <v>1455938.5114356754</v>
          </cell>
          <cell r="AR247">
            <v>1451446.5883673844</v>
          </cell>
          <cell r="AS247">
            <v>1502033.9674953625</v>
          </cell>
          <cell r="AT247">
            <v>1549646.4811341299</v>
          </cell>
          <cell r="AU247">
            <v>1537601.3271466231</v>
          </cell>
          <cell r="AV247">
            <v>1540583.4849325025</v>
          </cell>
          <cell r="AW247">
            <v>1479183.9322168983</v>
          </cell>
          <cell r="AX247">
            <v>1417101.4047724502</v>
          </cell>
          <cell r="AY247">
            <v>1439513.6172139319</v>
          </cell>
          <cell r="AZ247">
            <v>1647229.6520765924</v>
          </cell>
          <cell r="BA247">
            <v>1518451.2727362379</v>
          </cell>
          <cell r="BB247">
            <v>1258226.1729026323</v>
          </cell>
          <cell r="BC247">
            <v>1624152.8672134471</v>
          </cell>
          <cell r="BD247">
            <v>1926559.9602274201</v>
          </cell>
          <cell r="BE247">
            <v>1343354.6708876949</v>
          </cell>
          <cell r="BF247">
            <v>1451198.5063424394</v>
          </cell>
          <cell r="BG247">
            <v>1996849.9051257358</v>
          </cell>
          <cell r="BH247">
            <v>1881257.5954239524</v>
          </cell>
          <cell r="BI247">
            <v>1428454.1832212023</v>
          </cell>
          <cell r="BJ247">
            <v>1395367.4716459697</v>
          </cell>
          <cell r="BK247">
            <v>1838636.7973718017</v>
          </cell>
          <cell r="BL247">
            <v>917846.97838938795</v>
          </cell>
          <cell r="BM247">
            <v>1</v>
          </cell>
          <cell r="BN247">
            <v>1</v>
          </cell>
          <cell r="BO247">
            <v>1</v>
          </cell>
          <cell r="BP247">
            <v>1</v>
          </cell>
          <cell r="BQ247">
            <v>1</v>
          </cell>
          <cell r="BR247">
            <v>1</v>
          </cell>
          <cell r="BS247">
            <v>1</v>
          </cell>
          <cell r="BT247">
            <v>1</v>
          </cell>
          <cell r="BU247">
            <v>1</v>
          </cell>
          <cell r="BV247">
            <v>1</v>
          </cell>
          <cell r="BW247">
            <v>1</v>
          </cell>
          <cell r="BX247">
            <v>1</v>
          </cell>
          <cell r="BY247">
            <v>1</v>
          </cell>
          <cell r="BZ247">
            <v>1</v>
          </cell>
          <cell r="CA247">
            <v>1</v>
          </cell>
          <cell r="CB247">
            <v>1</v>
          </cell>
          <cell r="CC247">
            <v>1</v>
          </cell>
          <cell r="CD247">
            <v>1</v>
          </cell>
          <cell r="CE247">
            <v>1</v>
          </cell>
          <cell r="CF247">
            <v>1</v>
          </cell>
          <cell r="CG247">
            <v>1</v>
          </cell>
          <cell r="CH247">
            <v>1</v>
          </cell>
          <cell r="CI247">
            <v>1</v>
          </cell>
          <cell r="CJ247">
            <v>1</v>
          </cell>
          <cell r="CK247">
            <v>1</v>
          </cell>
          <cell r="CL247">
            <v>1</v>
          </cell>
          <cell r="CM247">
            <v>1</v>
          </cell>
        </row>
        <row r="249"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3.5977844003837456</v>
          </cell>
          <cell r="Q249">
            <v>1.1799999907289096</v>
          </cell>
          <cell r="R249">
            <v>1.1799999911863794</v>
          </cell>
          <cell r="S249">
            <v>1.1799999849319627</v>
          </cell>
          <cell r="T249">
            <v>1.1799999820149172</v>
          </cell>
          <cell r="U249">
            <v>1.1799999851883951</v>
          </cell>
          <cell r="V249">
            <v>1.1799999852649743</v>
          </cell>
          <cell r="W249">
            <v>1.1799999855452692</v>
          </cell>
          <cell r="X249">
            <v>1.1799999859116403</v>
          </cell>
          <cell r="Y249">
            <v>1.1799999861930885</v>
          </cell>
          <cell r="Z249">
            <v>1.1799999860556594</v>
          </cell>
          <cell r="AA249">
            <v>1.1799999858127725</v>
          </cell>
          <cell r="AB249">
            <v>1.1799999855489058</v>
          </cell>
          <cell r="AC249">
            <v>1.179999985218142</v>
          </cell>
          <cell r="AD249">
            <v>1.1799999848142961</v>
          </cell>
          <cell r="AE249">
            <v>1.180000006620596</v>
          </cell>
          <cell r="AF249">
            <v>1.1800000068378602</v>
          </cell>
          <cell r="AG249">
            <v>1.1799999800133643</v>
          </cell>
          <cell r="AH249">
            <v>1.1799999735971232</v>
          </cell>
          <cell r="AI249">
            <v>1.1799999665287808</v>
          </cell>
          <cell r="AJ249">
            <v>1.1799999546491642</v>
          </cell>
          <cell r="AK249">
            <v>1.1799999411628477</v>
          </cell>
          <cell r="AL249">
            <v>1.1799999225899696</v>
          </cell>
          <cell r="AM249">
            <v>1.1799998840369512</v>
          </cell>
          <cell r="AN249">
            <v>1.1799998428196206</v>
          </cell>
          <cell r="AO249">
            <v>1.1799997976816936</v>
          </cell>
          <cell r="AP249">
            <v>1.1799997194682699</v>
          </cell>
          <cell r="AQ249">
            <v>1.1799995817380671</v>
          </cell>
          <cell r="AR249">
            <v>1.1799994145640003</v>
          </cell>
          <cell r="AS249">
            <v>1.1799993046646857</v>
          </cell>
          <cell r="AT249">
            <v>1.1799990391133637</v>
          </cell>
          <cell r="AU249">
            <v>1.1799986286910051</v>
          </cell>
          <cell r="AV249">
            <v>1.1799982562538807</v>
          </cell>
          <cell r="AW249">
            <v>1.1799976087674457</v>
          </cell>
          <cell r="AX249">
            <v>1.1799966542696301</v>
          </cell>
          <cell r="AY249">
            <v>1.179995761305181</v>
          </cell>
          <cell r="AZ249">
            <v>1.1799952190502419</v>
          </cell>
          <cell r="BA249">
            <v>1.1799935738559706</v>
          </cell>
          <cell r="BB249">
            <v>1.1799910476603805</v>
          </cell>
          <cell r="BC249">
            <v>1.1799915692895604</v>
          </cell>
          <cell r="BD249">
            <v>1.1799907803724135</v>
          </cell>
          <cell r="BE249">
            <v>1.1799844419439385</v>
          </cell>
          <cell r="BF249">
            <v>1.1799841841891161</v>
          </cell>
          <cell r="BG249">
            <v>1.1799846813311623</v>
          </cell>
          <cell r="BH249">
            <v>1.1799815027711538</v>
          </cell>
          <cell r="BI249">
            <v>1.1799753313393886</v>
          </cell>
          <cell r="BJ249">
            <v>1.179971412049958</v>
          </cell>
          <cell r="BK249">
            <v>1.2299000380722676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</row>
        <row r="250"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5.2753084418333938</v>
          </cell>
          <cell r="Q250">
            <v>2.7751498051386765</v>
          </cell>
          <cell r="R250">
            <v>2.6361001353335709</v>
          </cell>
          <cell r="S250">
            <v>2.5537511274359601</v>
          </cell>
          <cell r="T250">
            <v>2.5768646474652348</v>
          </cell>
          <cell r="U250">
            <v>2.6352197249017042</v>
          </cell>
          <cell r="V250">
            <v>2.6563916830374406</v>
          </cell>
          <cell r="W250">
            <v>2.6563025838947811</v>
          </cell>
          <cell r="X250">
            <v>2.6370398511120823</v>
          </cell>
          <cell r="Y250">
            <v>2.6161544214639902</v>
          </cell>
          <cell r="Z250">
            <v>2.6509920587171392</v>
          </cell>
          <cell r="AA250">
            <v>2.7012785011547349</v>
          </cell>
          <cell r="AB250">
            <v>2.754582544974975</v>
          </cell>
          <cell r="AC250">
            <v>2.7862311763392227</v>
          </cell>
          <cell r="AD250">
            <v>2.7551291048133884</v>
          </cell>
          <cell r="AE250">
            <v>2.759281033311983</v>
          </cell>
          <cell r="AF250">
            <v>2.8364672103730424</v>
          </cell>
          <cell r="AG250">
            <v>2.8905632497426272</v>
          </cell>
          <cell r="AH250">
            <v>2.853543387257448</v>
          </cell>
          <cell r="AI250">
            <v>2.7233145042570839</v>
          </cell>
          <cell r="AJ250">
            <v>2.7320790635400791</v>
          </cell>
          <cell r="AK250">
            <v>2.7936773056098727</v>
          </cell>
          <cell r="AL250">
            <v>2.7107711051716845</v>
          </cell>
          <cell r="AM250">
            <v>2.7902799764574779</v>
          </cell>
          <cell r="AN250">
            <v>2.8758391600290878</v>
          </cell>
          <cell r="AO250">
            <v>2.8041808347781627</v>
          </cell>
          <cell r="AP250">
            <v>2.741610290262201</v>
          </cell>
          <cell r="AQ250">
            <v>2.7331629733996601</v>
          </cell>
          <cell r="AR250">
            <v>2.7745127897453696</v>
          </cell>
          <cell r="AS250">
            <v>2.7449332057625475</v>
          </cell>
          <cell r="AT250">
            <v>2.7442295064029758</v>
          </cell>
          <cell r="AU250">
            <v>2.8089490314284453</v>
          </cell>
          <cell r="AV250">
            <v>2.8668201912095226</v>
          </cell>
          <cell r="AW250">
            <v>2.9702745202015608</v>
          </cell>
          <cell r="AX250">
            <v>3.0143577997656883</v>
          </cell>
          <cell r="AY250">
            <v>2.890117391418729</v>
          </cell>
          <cell r="AZ250">
            <v>2.4878162879589216</v>
          </cell>
          <cell r="BA250">
            <v>2.8051760162990687</v>
          </cell>
          <cell r="BB250">
            <v>3.4539900377703363</v>
          </cell>
          <cell r="BC250">
            <v>2.5569191018370234</v>
          </cell>
          <cell r="BD250">
            <v>2.0810706504371006</v>
          </cell>
          <cell r="BE250">
            <v>2.9220237027637372</v>
          </cell>
          <cell r="BF250">
            <v>2.8655558187897721</v>
          </cell>
          <cell r="BG250">
            <v>2.0418616494428585</v>
          </cell>
          <cell r="BH250">
            <v>2.0617909452169467</v>
          </cell>
          <cell r="BI250">
            <v>2.9646791132181285</v>
          </cell>
          <cell r="BJ250">
            <v>3.0744504990136683</v>
          </cell>
          <cell r="BK250">
            <v>2.2420064637149046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</row>
        <row r="252"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-3788.0282382916494</v>
          </cell>
          <cell r="Q252">
            <v>-3683.0335561353995</v>
          </cell>
          <cell r="R252">
            <v>-14331.993748947447</v>
          </cell>
          <cell r="S252">
            <v>-14331.993748947447</v>
          </cell>
          <cell r="T252">
            <v>-14388.527643391906</v>
          </cell>
          <cell r="U252">
            <v>-14388.527643391899</v>
          </cell>
          <cell r="V252">
            <v>-15507.758637059014</v>
          </cell>
          <cell r="W252">
            <v>-15507.758637058985</v>
          </cell>
          <cell r="X252">
            <v>-15455.26129598089</v>
          </cell>
          <cell r="Y252">
            <v>-15455.26129598089</v>
          </cell>
          <cell r="Z252">
            <v>-38507.31935397011</v>
          </cell>
          <cell r="AA252">
            <v>-38507.319353970153</v>
          </cell>
          <cell r="AB252">
            <v>-84207.856008253715</v>
          </cell>
          <cell r="AC252">
            <v>-84207.856008253701</v>
          </cell>
          <cell r="AD252">
            <v>-100724.60900165237</v>
          </cell>
          <cell r="AE252">
            <v>-100724.60900165228</v>
          </cell>
          <cell r="AF252">
            <v>-104716.10431844735</v>
          </cell>
          <cell r="AG252">
            <v>-104716.10431844735</v>
          </cell>
          <cell r="AH252">
            <v>-111999.30613813305</v>
          </cell>
          <cell r="AI252">
            <v>-111999.30613813305</v>
          </cell>
          <cell r="AJ252">
            <v>-133246.35103710595</v>
          </cell>
          <cell r="AK252">
            <v>-133246.35103710584</v>
          </cell>
          <cell r="AL252">
            <v>-122827.51005094475</v>
          </cell>
          <cell r="AM252">
            <v>-122827.51005094475</v>
          </cell>
          <cell r="AN252">
            <v>-106254.22316310159</v>
          </cell>
          <cell r="AO252">
            <v>-106254.22316310159</v>
          </cell>
          <cell r="AP252">
            <v>-116000.07275791437</v>
          </cell>
          <cell r="AQ252">
            <v>-116000.07275791431</v>
          </cell>
          <cell r="AR252">
            <v>-108792.57501777</v>
          </cell>
          <cell r="AS252">
            <v>-108792.57501777017</v>
          </cell>
          <cell r="AT252">
            <v>-137262.41143209732</v>
          </cell>
          <cell r="AU252">
            <v>-137262.41143209732</v>
          </cell>
          <cell r="AV252">
            <v>-186814.58136658871</v>
          </cell>
          <cell r="AW252">
            <v>-186814.58136658865</v>
          </cell>
          <cell r="AX252">
            <v>-189961.2351356576</v>
          </cell>
          <cell r="AY252">
            <v>-189961.23513565771</v>
          </cell>
          <cell r="AZ252">
            <v>0</v>
          </cell>
          <cell r="BA252">
            <v>-350209.31846076576</v>
          </cell>
          <cell r="BB252">
            <v>-240480.22680918663</v>
          </cell>
          <cell r="BC252">
            <v>0</v>
          </cell>
          <cell r="BD252">
            <v>0</v>
          </cell>
          <cell r="BE252">
            <v>-428861.77099698712</v>
          </cell>
          <cell r="BF252">
            <v>0</v>
          </cell>
          <cell r="BG252">
            <v>0</v>
          </cell>
          <cell r="BH252">
            <v>0</v>
          </cell>
          <cell r="BI252">
            <v>-551865.30259362666</v>
          </cell>
          <cell r="BJ252">
            <v>0</v>
          </cell>
          <cell r="BK252">
            <v>0</v>
          </cell>
          <cell r="BL252">
            <v>-283766.90842210653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</row>
        <row r="256">
          <cell r="J256">
            <v>-20000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</row>
        <row r="257"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124649.04931130609</v>
          </cell>
          <cell r="R257">
            <v>76326.446546250707</v>
          </cell>
          <cell r="S257">
            <v>0</v>
          </cell>
          <cell r="T257">
            <v>0</v>
          </cell>
          <cell r="U257">
            <v>6474.1473022637365</v>
          </cell>
          <cell r="V257">
            <v>33868.185846057939</v>
          </cell>
          <cell r="W257">
            <v>39045.128402253162</v>
          </cell>
          <cell r="X257">
            <v>36232.15225773635</v>
          </cell>
          <cell r="Y257">
            <v>14082.823606615784</v>
          </cell>
          <cell r="Z257">
            <v>8656.5090877873736</v>
          </cell>
          <cell r="AA257">
            <v>42165.469574561241</v>
          </cell>
          <cell r="AB257">
            <v>60095.478380886474</v>
          </cell>
          <cell r="AC257">
            <v>73464.496179301132</v>
          </cell>
          <cell r="AD257">
            <v>54643.414615894275</v>
          </cell>
          <cell r="AE257">
            <v>11081.787027528495</v>
          </cell>
          <cell r="AF257">
            <v>34559.610816732355</v>
          </cell>
          <cell r="AG257">
            <v>91658.493306725824</v>
          </cell>
          <cell r="AH257">
            <v>87582.195639674625</v>
          </cell>
          <cell r="AI257">
            <v>29295.030229268144</v>
          </cell>
          <cell r="AJ257">
            <v>0</v>
          </cell>
          <cell r="AK257">
            <v>18499.076595416482</v>
          </cell>
          <cell r="AL257">
            <v>0</v>
          </cell>
          <cell r="AM257">
            <v>0</v>
          </cell>
          <cell r="AN257">
            <v>101513.37201358922</v>
          </cell>
          <cell r="AO257">
            <v>69703.726569395949</v>
          </cell>
          <cell r="AP257">
            <v>21552.490844251908</v>
          </cell>
          <cell r="AQ257">
            <v>0</v>
          </cell>
          <cell r="AR257">
            <v>0</v>
          </cell>
          <cell r="AS257">
            <v>28401.173165768283</v>
          </cell>
          <cell r="AT257">
            <v>0</v>
          </cell>
          <cell r="AU257">
            <v>11565.253762200125</v>
          </cell>
          <cell r="AV257">
            <v>45091.097853260231</v>
          </cell>
          <cell r="AW257">
            <v>52238.879489133484</v>
          </cell>
          <cell r="AX257">
            <v>122974.33577897743</v>
          </cell>
          <cell r="AY257">
            <v>79262.745938304928</v>
          </cell>
          <cell r="AZ257">
            <v>0</v>
          </cell>
          <cell r="BA257">
            <v>0</v>
          </cell>
          <cell r="BB257">
            <v>260430.37565021287</v>
          </cell>
          <cell r="BC257">
            <v>171432.62241409533</v>
          </cell>
          <cell r="BD257">
            <v>0</v>
          </cell>
          <cell r="BE257">
            <v>0</v>
          </cell>
          <cell r="BF257">
            <v>421530.62452640524</v>
          </cell>
          <cell r="BG257">
            <v>0</v>
          </cell>
          <cell r="BH257">
            <v>0</v>
          </cell>
          <cell r="BI257">
            <v>0</v>
          </cell>
          <cell r="BJ257">
            <v>318899.72392575548</v>
          </cell>
          <cell r="BK257">
            <v>0</v>
          </cell>
          <cell r="BL257">
            <v>0</v>
          </cell>
          <cell r="BM257">
            <v>20000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</row>
        <row r="258"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-164269.31643775641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</row>
        <row r="259">
          <cell r="J259" t="str">
            <v xml:space="preserve"> </v>
          </cell>
          <cell r="K259" t="str">
            <v xml:space="preserve"> </v>
          </cell>
          <cell r="L259" t="str">
            <v xml:space="preserve"> </v>
          </cell>
          <cell r="M259" t="str">
            <v xml:space="preserve"> </v>
          </cell>
          <cell r="N259" t="str">
            <v xml:space="preserve"> </v>
          </cell>
          <cell r="O259" t="str">
            <v xml:space="preserve"> </v>
          </cell>
          <cell r="P259" t="str">
            <v xml:space="preserve"> </v>
          </cell>
          <cell r="Q259" t="str">
            <v xml:space="preserve"> </v>
          </cell>
          <cell r="R259" t="str">
            <v xml:space="preserve"> </v>
          </cell>
          <cell r="S259" t="str">
            <v xml:space="preserve"> </v>
          </cell>
          <cell r="T259" t="str">
            <v xml:space="preserve"> </v>
          </cell>
          <cell r="U259" t="str">
            <v xml:space="preserve"> </v>
          </cell>
          <cell r="V259" t="str">
            <v xml:space="preserve"> </v>
          </cell>
          <cell r="W259" t="str">
            <v xml:space="preserve"> </v>
          </cell>
          <cell r="X259" t="str">
            <v xml:space="preserve"> </v>
          </cell>
          <cell r="Y259" t="str">
            <v xml:space="preserve"> </v>
          </cell>
          <cell r="Z259" t="str">
            <v xml:space="preserve"> </v>
          </cell>
          <cell r="AA259" t="str">
            <v xml:space="preserve"> </v>
          </cell>
          <cell r="AB259" t="str">
            <v xml:space="preserve"> </v>
          </cell>
          <cell r="AC259" t="str">
            <v xml:space="preserve"> </v>
          </cell>
          <cell r="AD259" t="str">
            <v xml:space="preserve"> </v>
          </cell>
          <cell r="AE259" t="str">
            <v xml:space="preserve"> </v>
          </cell>
          <cell r="AF259" t="str">
            <v xml:space="preserve"> </v>
          </cell>
          <cell r="AG259" t="str">
            <v xml:space="preserve"> </v>
          </cell>
          <cell r="AH259" t="str">
            <v xml:space="preserve"> </v>
          </cell>
          <cell r="AI259" t="str">
            <v xml:space="preserve"> </v>
          </cell>
          <cell r="AJ259" t="str">
            <v xml:space="preserve"> </v>
          </cell>
          <cell r="AK259" t="str">
            <v xml:space="preserve"> </v>
          </cell>
          <cell r="AL259" t="str">
            <v xml:space="preserve"> </v>
          </cell>
          <cell r="AM259" t="str">
            <v xml:space="preserve"> </v>
          </cell>
          <cell r="AN259" t="str">
            <v xml:space="preserve"> </v>
          </cell>
          <cell r="AO259" t="str">
            <v xml:space="preserve"> </v>
          </cell>
          <cell r="AP259" t="str">
            <v xml:space="preserve"> </v>
          </cell>
          <cell r="AQ259" t="str">
            <v xml:space="preserve"> </v>
          </cell>
          <cell r="AR259" t="str">
            <v xml:space="preserve"> </v>
          </cell>
          <cell r="AS259" t="str">
            <v xml:space="preserve"> </v>
          </cell>
          <cell r="AT259" t="str">
            <v xml:space="preserve"> </v>
          </cell>
          <cell r="AU259" t="str">
            <v xml:space="preserve"> </v>
          </cell>
          <cell r="AV259" t="str">
            <v xml:space="preserve"> </v>
          </cell>
          <cell r="AW259" t="str">
            <v xml:space="preserve"> </v>
          </cell>
          <cell r="AX259" t="str">
            <v xml:space="preserve"> </v>
          </cell>
          <cell r="AY259" t="str">
            <v xml:space="preserve"> </v>
          </cell>
          <cell r="AZ259" t="str">
            <v xml:space="preserve"> </v>
          </cell>
          <cell r="BA259" t="str">
            <v xml:space="preserve"> </v>
          </cell>
          <cell r="BB259" t="str">
            <v xml:space="preserve"> </v>
          </cell>
          <cell r="BC259" t="str">
            <v xml:space="preserve"> </v>
          </cell>
          <cell r="BD259" t="str">
            <v xml:space="preserve"> </v>
          </cell>
          <cell r="BE259" t="str">
            <v xml:space="preserve"> </v>
          </cell>
          <cell r="BF259" t="str">
            <v xml:space="preserve"> </v>
          </cell>
          <cell r="BG259" t="str">
            <v xml:space="preserve"> </v>
          </cell>
          <cell r="BH259" t="str">
            <v xml:space="preserve"> </v>
          </cell>
          <cell r="BI259" t="str">
            <v xml:space="preserve"> </v>
          </cell>
          <cell r="BJ259" t="str">
            <v xml:space="preserve"> </v>
          </cell>
          <cell r="BK259" t="str">
            <v xml:space="preserve"> </v>
          </cell>
          <cell r="BL259" t="str">
            <v xml:space="preserve"> </v>
          </cell>
          <cell r="BM259" t="str">
            <v xml:space="preserve"> </v>
          </cell>
          <cell r="BN259" t="str">
            <v xml:space="preserve"> </v>
          </cell>
          <cell r="BO259" t="str">
            <v xml:space="preserve"> </v>
          </cell>
          <cell r="BP259" t="str">
            <v xml:space="preserve"> </v>
          </cell>
          <cell r="BQ259" t="str">
            <v xml:space="preserve"> </v>
          </cell>
          <cell r="BR259" t="str">
            <v xml:space="preserve"> </v>
          </cell>
          <cell r="BS259" t="str">
            <v xml:space="preserve"> </v>
          </cell>
          <cell r="BT259" t="str">
            <v xml:space="preserve"> </v>
          </cell>
          <cell r="BU259" t="str">
            <v xml:space="preserve"> </v>
          </cell>
          <cell r="BV259" t="str">
            <v xml:space="preserve"> </v>
          </cell>
          <cell r="BW259" t="str">
            <v xml:space="preserve"> </v>
          </cell>
          <cell r="BX259" t="str">
            <v xml:space="preserve"> </v>
          </cell>
          <cell r="BY259" t="str">
            <v xml:space="preserve"> </v>
          </cell>
          <cell r="BZ259" t="str">
            <v xml:space="preserve"> </v>
          </cell>
          <cell r="CA259" t="str">
            <v xml:space="preserve"> </v>
          </cell>
          <cell r="CB259" t="str">
            <v xml:space="preserve"> </v>
          </cell>
          <cell r="CC259" t="str">
            <v xml:space="preserve"> </v>
          </cell>
          <cell r="CD259" t="str">
            <v xml:space="preserve"> </v>
          </cell>
          <cell r="CE259" t="str">
            <v xml:space="preserve"> </v>
          </cell>
          <cell r="CF259" t="str">
            <v xml:space="preserve"> </v>
          </cell>
          <cell r="CG259" t="str">
            <v xml:space="preserve"> </v>
          </cell>
          <cell r="CH259" t="str">
            <v xml:space="preserve"> </v>
          </cell>
          <cell r="CI259" t="str">
            <v xml:space="preserve"> </v>
          </cell>
          <cell r="CJ259" t="str">
            <v xml:space="preserve"> </v>
          </cell>
          <cell r="CK259" t="str">
            <v xml:space="preserve"> </v>
          </cell>
          <cell r="CL259" t="str">
            <v xml:space="preserve"> </v>
          </cell>
          <cell r="CM259" t="str">
            <v xml:space="preserve"> </v>
          </cell>
        </row>
        <row r="260">
          <cell r="J260">
            <v>-20000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124649.04931130609</v>
          </cell>
          <cell r="R260">
            <v>76326.446546250707</v>
          </cell>
          <cell r="S260">
            <v>0</v>
          </cell>
          <cell r="T260">
            <v>0</v>
          </cell>
          <cell r="U260">
            <v>6474.1473022637365</v>
          </cell>
          <cell r="V260">
            <v>33868.185846057939</v>
          </cell>
          <cell r="W260">
            <v>39045.128402253162</v>
          </cell>
          <cell r="X260">
            <v>36232.15225773635</v>
          </cell>
          <cell r="Y260">
            <v>14082.823606615784</v>
          </cell>
          <cell r="Z260">
            <v>8656.5090877873736</v>
          </cell>
          <cell r="AA260">
            <v>42165.469574561241</v>
          </cell>
          <cell r="AB260">
            <v>60095.478380886474</v>
          </cell>
          <cell r="AC260">
            <v>73464.496179301132</v>
          </cell>
          <cell r="AD260">
            <v>54643.414615894275</v>
          </cell>
          <cell r="AE260">
            <v>11081.787027528495</v>
          </cell>
          <cell r="AF260">
            <v>34559.610816732355</v>
          </cell>
          <cell r="AG260">
            <v>91658.493306725824</v>
          </cell>
          <cell r="AH260">
            <v>87582.195639674625</v>
          </cell>
          <cell r="AI260">
            <v>29295.030229268144</v>
          </cell>
          <cell r="AJ260">
            <v>0</v>
          </cell>
          <cell r="AK260">
            <v>18499.076595416482</v>
          </cell>
          <cell r="AL260">
            <v>0</v>
          </cell>
          <cell r="AM260">
            <v>0</v>
          </cell>
          <cell r="AN260">
            <v>101513.37201358922</v>
          </cell>
          <cell r="AO260">
            <v>69703.726569395949</v>
          </cell>
          <cell r="AP260">
            <v>21552.490844251908</v>
          </cell>
          <cell r="AQ260">
            <v>0</v>
          </cell>
          <cell r="AR260">
            <v>0</v>
          </cell>
          <cell r="AS260">
            <v>28401.173165768283</v>
          </cell>
          <cell r="AT260">
            <v>0</v>
          </cell>
          <cell r="AU260">
            <v>11565.253762200125</v>
          </cell>
          <cell r="AV260">
            <v>45091.097853260231</v>
          </cell>
          <cell r="AW260">
            <v>52238.879489133484</v>
          </cell>
          <cell r="AX260">
            <v>122974.33577897743</v>
          </cell>
          <cell r="AY260">
            <v>79262.745938304928</v>
          </cell>
          <cell r="AZ260">
            <v>0</v>
          </cell>
          <cell r="BA260">
            <v>0</v>
          </cell>
          <cell r="BB260">
            <v>260430.37565021287</v>
          </cell>
          <cell r="BC260">
            <v>171432.62241409533</v>
          </cell>
          <cell r="BD260">
            <v>0</v>
          </cell>
          <cell r="BE260">
            <v>0</v>
          </cell>
          <cell r="BF260">
            <v>421530.62452640524</v>
          </cell>
          <cell r="BG260">
            <v>0</v>
          </cell>
          <cell r="BH260">
            <v>0</v>
          </cell>
          <cell r="BI260">
            <v>0</v>
          </cell>
          <cell r="BJ260">
            <v>318899.72392575548</v>
          </cell>
          <cell r="BK260">
            <v>0</v>
          </cell>
          <cell r="BL260">
            <v>0</v>
          </cell>
          <cell r="BM260">
            <v>-144269.31643775641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</row>
        <row r="261">
          <cell r="J261" t="str">
            <v xml:space="preserve"> </v>
          </cell>
          <cell r="K261" t="str">
            <v xml:space="preserve"> </v>
          </cell>
          <cell r="L261" t="str">
            <v xml:space="preserve"> </v>
          </cell>
          <cell r="M261" t="str">
            <v xml:space="preserve"> </v>
          </cell>
          <cell r="N261" t="str">
            <v xml:space="preserve"> </v>
          </cell>
          <cell r="O261" t="str">
            <v xml:space="preserve"> </v>
          </cell>
          <cell r="P261" t="str">
            <v xml:space="preserve"> </v>
          </cell>
          <cell r="Q261" t="str">
            <v xml:space="preserve"> </v>
          </cell>
          <cell r="R261" t="str">
            <v xml:space="preserve"> </v>
          </cell>
          <cell r="S261" t="str">
            <v xml:space="preserve"> </v>
          </cell>
          <cell r="T261" t="str">
            <v xml:space="preserve"> </v>
          </cell>
          <cell r="U261" t="str">
            <v xml:space="preserve"> </v>
          </cell>
          <cell r="V261" t="str">
            <v xml:space="preserve"> </v>
          </cell>
          <cell r="W261" t="str">
            <v xml:space="preserve"> </v>
          </cell>
          <cell r="X261" t="str">
            <v xml:space="preserve"> </v>
          </cell>
          <cell r="Y261" t="str">
            <v xml:space="preserve"> </v>
          </cell>
          <cell r="Z261" t="str">
            <v xml:space="preserve"> </v>
          </cell>
          <cell r="AA261" t="str">
            <v xml:space="preserve"> </v>
          </cell>
          <cell r="AB261" t="str">
            <v xml:space="preserve"> </v>
          </cell>
          <cell r="AC261" t="str">
            <v xml:space="preserve"> </v>
          </cell>
          <cell r="AD261" t="str">
            <v xml:space="preserve"> </v>
          </cell>
          <cell r="AE261" t="str">
            <v xml:space="preserve"> </v>
          </cell>
          <cell r="AF261" t="str">
            <v xml:space="preserve"> </v>
          </cell>
          <cell r="AG261" t="str">
            <v xml:space="preserve"> </v>
          </cell>
          <cell r="AH261" t="str">
            <v xml:space="preserve"> </v>
          </cell>
          <cell r="AI261" t="str">
            <v xml:space="preserve"> </v>
          </cell>
          <cell r="AJ261" t="str">
            <v xml:space="preserve"> </v>
          </cell>
          <cell r="AK261" t="str">
            <v xml:space="preserve"> </v>
          </cell>
          <cell r="AL261" t="str">
            <v xml:space="preserve"> </v>
          </cell>
          <cell r="AM261" t="str">
            <v xml:space="preserve"> </v>
          </cell>
          <cell r="AN261" t="str">
            <v xml:space="preserve"> </v>
          </cell>
          <cell r="AO261" t="str">
            <v xml:space="preserve"> </v>
          </cell>
          <cell r="AP261" t="str">
            <v xml:space="preserve"> </v>
          </cell>
          <cell r="AQ261" t="str">
            <v xml:space="preserve"> </v>
          </cell>
          <cell r="AR261" t="str">
            <v xml:space="preserve"> </v>
          </cell>
          <cell r="AS261" t="str">
            <v xml:space="preserve"> </v>
          </cell>
          <cell r="AT261" t="str">
            <v xml:space="preserve"> </v>
          </cell>
          <cell r="AU261" t="str">
            <v xml:space="preserve"> </v>
          </cell>
          <cell r="AV261" t="str">
            <v xml:space="preserve"> </v>
          </cell>
          <cell r="AW261" t="str">
            <v xml:space="preserve"> </v>
          </cell>
          <cell r="AX261" t="str">
            <v xml:space="preserve"> </v>
          </cell>
          <cell r="AY261" t="str">
            <v xml:space="preserve"> </v>
          </cell>
          <cell r="AZ261" t="str">
            <v xml:space="preserve"> </v>
          </cell>
          <cell r="BA261" t="str">
            <v xml:space="preserve"> </v>
          </cell>
          <cell r="BB261" t="str">
            <v xml:space="preserve"> </v>
          </cell>
          <cell r="BC261" t="str">
            <v xml:space="preserve"> </v>
          </cell>
          <cell r="BD261" t="str">
            <v xml:space="preserve"> </v>
          </cell>
          <cell r="BE261" t="str">
            <v xml:space="preserve"> </v>
          </cell>
          <cell r="BF261" t="str">
            <v xml:space="preserve"> </v>
          </cell>
          <cell r="BG261" t="str">
            <v xml:space="preserve"> </v>
          </cell>
          <cell r="BH261" t="str">
            <v xml:space="preserve"> </v>
          </cell>
          <cell r="BI261" t="str">
            <v xml:space="preserve"> </v>
          </cell>
          <cell r="BJ261" t="str">
            <v xml:space="preserve"> </v>
          </cell>
          <cell r="BK261" t="str">
            <v xml:space="preserve"> </v>
          </cell>
          <cell r="BL261" t="str">
            <v xml:space="preserve"> </v>
          </cell>
          <cell r="BM261" t="str">
            <v xml:space="preserve"> </v>
          </cell>
          <cell r="BN261" t="str">
            <v xml:space="preserve"> </v>
          </cell>
          <cell r="BO261" t="str">
            <v xml:space="preserve"> </v>
          </cell>
          <cell r="BP261" t="str">
            <v xml:space="preserve"> </v>
          </cell>
          <cell r="BQ261" t="str">
            <v xml:space="preserve"> </v>
          </cell>
          <cell r="BR261" t="str">
            <v xml:space="preserve"> </v>
          </cell>
          <cell r="BS261" t="str">
            <v xml:space="preserve"> </v>
          </cell>
          <cell r="BT261" t="str">
            <v xml:space="preserve"> </v>
          </cell>
          <cell r="BU261" t="str">
            <v xml:space="preserve"> </v>
          </cell>
          <cell r="BV261" t="str">
            <v xml:space="preserve"> </v>
          </cell>
          <cell r="BW261" t="str">
            <v xml:space="preserve"> </v>
          </cell>
          <cell r="BX261" t="str">
            <v xml:space="preserve"> </v>
          </cell>
          <cell r="BY261" t="str">
            <v xml:space="preserve"> </v>
          </cell>
          <cell r="BZ261" t="str">
            <v xml:space="preserve"> </v>
          </cell>
          <cell r="CA261" t="str">
            <v xml:space="preserve"> </v>
          </cell>
          <cell r="CB261" t="str">
            <v xml:space="preserve"> </v>
          </cell>
          <cell r="CC261" t="str">
            <v xml:space="preserve"> </v>
          </cell>
          <cell r="CD261" t="str">
            <v xml:space="preserve"> </v>
          </cell>
          <cell r="CE261" t="str">
            <v xml:space="preserve"> </v>
          </cell>
          <cell r="CF261" t="str">
            <v xml:space="preserve"> </v>
          </cell>
          <cell r="CG261" t="str">
            <v xml:space="preserve"> </v>
          </cell>
          <cell r="CH261" t="str">
            <v xml:space="preserve"> </v>
          </cell>
          <cell r="CI261" t="str">
            <v xml:space="preserve"> </v>
          </cell>
          <cell r="CJ261" t="str">
            <v xml:space="preserve"> </v>
          </cell>
          <cell r="CK261" t="str">
            <v xml:space="preserve"> </v>
          </cell>
          <cell r="CL261" t="str">
            <v xml:space="preserve"> </v>
          </cell>
          <cell r="CM261" t="str">
            <v xml:space="preserve"> </v>
          </cell>
        </row>
        <row r="262">
          <cell r="J262" t="str">
            <v xml:space="preserve"> </v>
          </cell>
          <cell r="K262" t="str">
            <v xml:space="preserve"> </v>
          </cell>
          <cell r="L262" t="str">
            <v xml:space="preserve"> </v>
          </cell>
          <cell r="M262" t="str">
            <v xml:space="preserve"> </v>
          </cell>
          <cell r="N262" t="str">
            <v xml:space="preserve"> </v>
          </cell>
          <cell r="O262" t="str">
            <v xml:space="preserve"> </v>
          </cell>
          <cell r="P262" t="str">
            <v xml:space="preserve"> </v>
          </cell>
          <cell r="Q262" t="str">
            <v xml:space="preserve"> </v>
          </cell>
          <cell r="R262" t="str">
            <v xml:space="preserve"> </v>
          </cell>
          <cell r="S262" t="str">
            <v xml:space="preserve"> </v>
          </cell>
          <cell r="T262" t="str">
            <v xml:space="preserve"> </v>
          </cell>
          <cell r="U262" t="str">
            <v xml:space="preserve"> </v>
          </cell>
          <cell r="V262" t="str">
            <v xml:space="preserve"> </v>
          </cell>
          <cell r="W262" t="str">
            <v xml:space="preserve"> </v>
          </cell>
          <cell r="X262" t="str">
            <v xml:space="preserve"> </v>
          </cell>
          <cell r="Y262" t="str">
            <v xml:space="preserve"> </v>
          </cell>
          <cell r="Z262" t="str">
            <v xml:space="preserve"> </v>
          </cell>
          <cell r="AA262" t="str">
            <v xml:space="preserve"> </v>
          </cell>
          <cell r="AB262" t="str">
            <v xml:space="preserve"> </v>
          </cell>
          <cell r="AC262" t="str">
            <v xml:space="preserve"> </v>
          </cell>
          <cell r="AD262" t="str">
            <v xml:space="preserve"> </v>
          </cell>
          <cell r="AE262" t="str">
            <v xml:space="preserve"> </v>
          </cell>
          <cell r="AF262" t="str">
            <v xml:space="preserve"> </v>
          </cell>
          <cell r="AG262" t="str">
            <v xml:space="preserve"> </v>
          </cell>
          <cell r="AH262" t="str">
            <v xml:space="preserve"> </v>
          </cell>
          <cell r="AI262" t="str">
            <v xml:space="preserve"> </v>
          </cell>
          <cell r="AJ262" t="str">
            <v xml:space="preserve"> </v>
          </cell>
          <cell r="AK262" t="str">
            <v xml:space="preserve"> </v>
          </cell>
          <cell r="AL262" t="str">
            <v xml:space="preserve"> </v>
          </cell>
          <cell r="AM262" t="str">
            <v xml:space="preserve"> </v>
          </cell>
          <cell r="AN262" t="str">
            <v xml:space="preserve"> </v>
          </cell>
          <cell r="AO262" t="str">
            <v xml:space="preserve"> </v>
          </cell>
          <cell r="AP262" t="str">
            <v xml:space="preserve"> </v>
          </cell>
          <cell r="AQ262" t="str">
            <v xml:space="preserve"> </v>
          </cell>
          <cell r="AR262" t="str">
            <v xml:space="preserve"> </v>
          </cell>
          <cell r="AS262" t="str">
            <v xml:space="preserve"> </v>
          </cell>
          <cell r="AT262" t="str">
            <v xml:space="preserve"> </v>
          </cell>
          <cell r="AU262" t="str">
            <v xml:space="preserve"> </v>
          </cell>
          <cell r="AV262" t="str">
            <v xml:space="preserve"> </v>
          </cell>
          <cell r="AW262" t="str">
            <v xml:space="preserve"> </v>
          </cell>
          <cell r="AX262" t="str">
            <v xml:space="preserve"> </v>
          </cell>
          <cell r="AY262" t="str">
            <v xml:space="preserve"> </v>
          </cell>
          <cell r="AZ262" t="str">
            <v xml:space="preserve"> </v>
          </cell>
          <cell r="BA262" t="str">
            <v xml:space="preserve"> </v>
          </cell>
          <cell r="BB262" t="str">
            <v xml:space="preserve"> </v>
          </cell>
          <cell r="BC262" t="str">
            <v xml:space="preserve"> </v>
          </cell>
          <cell r="BD262" t="str">
            <v xml:space="preserve"> </v>
          </cell>
          <cell r="BE262" t="str">
            <v xml:space="preserve"> </v>
          </cell>
          <cell r="BF262" t="str">
            <v xml:space="preserve"> </v>
          </cell>
          <cell r="BG262" t="str">
            <v xml:space="preserve"> </v>
          </cell>
          <cell r="BH262" t="str">
            <v xml:space="preserve"> </v>
          </cell>
          <cell r="BI262" t="str">
            <v xml:space="preserve"> </v>
          </cell>
          <cell r="BJ262" t="str">
            <v xml:space="preserve"> </v>
          </cell>
          <cell r="BK262" t="str">
            <v xml:space="preserve"> </v>
          </cell>
          <cell r="BL262" t="str">
            <v xml:space="preserve"> </v>
          </cell>
          <cell r="BM262" t="str">
            <v xml:space="preserve"> </v>
          </cell>
          <cell r="BN262" t="str">
            <v xml:space="preserve"> </v>
          </cell>
          <cell r="BO262" t="str">
            <v xml:space="preserve"> </v>
          </cell>
          <cell r="BP262" t="str">
            <v xml:space="preserve"> </v>
          </cell>
          <cell r="BQ262" t="str">
            <v xml:space="preserve"> </v>
          </cell>
          <cell r="BR262" t="str">
            <v xml:space="preserve"> </v>
          </cell>
          <cell r="BS262" t="str">
            <v xml:space="preserve"> </v>
          </cell>
          <cell r="BT262" t="str">
            <v xml:space="preserve"> </v>
          </cell>
          <cell r="BU262" t="str">
            <v xml:space="preserve"> </v>
          </cell>
          <cell r="BV262" t="str">
            <v xml:space="preserve"> </v>
          </cell>
          <cell r="BW262" t="str">
            <v xml:space="preserve"> </v>
          </cell>
          <cell r="BX262" t="str">
            <v xml:space="preserve"> </v>
          </cell>
          <cell r="BY262" t="str">
            <v xml:space="preserve"> </v>
          </cell>
          <cell r="BZ262" t="str">
            <v xml:space="preserve"> </v>
          </cell>
          <cell r="CA262" t="str">
            <v xml:space="preserve"> </v>
          </cell>
          <cell r="CB262" t="str">
            <v xml:space="preserve"> </v>
          </cell>
          <cell r="CC262" t="str">
            <v xml:space="preserve"> </v>
          </cell>
          <cell r="CD262" t="str">
            <v xml:space="preserve"> </v>
          </cell>
          <cell r="CE262" t="str">
            <v xml:space="preserve"> </v>
          </cell>
          <cell r="CF262" t="str">
            <v xml:space="preserve"> </v>
          </cell>
          <cell r="CG262" t="str">
            <v xml:space="preserve"> </v>
          </cell>
          <cell r="CH262" t="str">
            <v xml:space="preserve"> </v>
          </cell>
          <cell r="CI262" t="str">
            <v xml:space="preserve"> </v>
          </cell>
          <cell r="CJ262" t="str">
            <v xml:space="preserve"> </v>
          </cell>
          <cell r="CK262" t="str">
            <v xml:space="preserve"> </v>
          </cell>
          <cell r="CL262" t="str">
            <v xml:space="preserve"> </v>
          </cell>
          <cell r="CM262" t="str">
            <v xml:space="preserve"> </v>
          </cell>
        </row>
        <row r="266"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0.68672942547798455</v>
          </cell>
          <cell r="R266">
            <v>0.87461966130898139</v>
          </cell>
          <cell r="S266">
            <v>0.87461966130898139</v>
          </cell>
          <cell r="T266">
            <v>0.87461966130898139</v>
          </cell>
          <cell r="U266">
            <v>0.87981255319099416</v>
          </cell>
          <cell r="V266">
            <v>0.8987472531145817</v>
          </cell>
          <cell r="W266">
            <v>0.91355269072285483</v>
          </cell>
          <cell r="X266">
            <v>0.92296796668800996</v>
          </cell>
          <cell r="Y266">
            <v>0.92553267539387285</v>
          </cell>
          <cell r="Z266">
            <v>0.92665770314635787</v>
          </cell>
          <cell r="AA266">
            <v>0.93054622109571006</v>
          </cell>
          <cell r="AB266">
            <v>0.93443708943692649</v>
          </cell>
          <cell r="AC266">
            <v>0.93777361380277946</v>
          </cell>
          <cell r="AD266">
            <v>0.93952394229822533</v>
          </cell>
          <cell r="AE266">
            <v>0.93977689435281708</v>
          </cell>
          <cell r="AF266">
            <v>0.94034135115873796</v>
          </cell>
          <cell r="AG266">
            <v>0.94140831381410051</v>
          </cell>
          <cell r="AH266">
            <v>0.94213397877667759</v>
          </cell>
          <cell r="AI266">
            <v>0.94230739706559974</v>
          </cell>
          <cell r="AJ266">
            <v>0.94230739706559974</v>
          </cell>
          <cell r="AK266">
            <v>0.9423637114956287</v>
          </cell>
          <cell r="AL266">
            <v>0.9423637114956287</v>
          </cell>
          <cell r="AM266">
            <v>0.9423637114956287</v>
          </cell>
          <cell r="AN266">
            <v>0.9424777494713632</v>
          </cell>
          <cell r="AO266">
            <v>0.94253387135099254</v>
          </cell>
          <cell r="AP266">
            <v>0.94254631628781582</v>
          </cell>
          <cell r="AQ266">
            <v>0.94254631628781582</v>
          </cell>
          <cell r="AR266">
            <v>0.94254631628781582</v>
          </cell>
          <cell r="AS266">
            <v>0.94255237273091352</v>
          </cell>
          <cell r="AT266">
            <v>0.94255237273091352</v>
          </cell>
          <cell r="AU266">
            <v>0.94255364225038929</v>
          </cell>
          <cell r="AV266">
            <v>0.94255719341775879</v>
          </cell>
          <cell r="AW266">
            <v>0.94256014505744012</v>
          </cell>
          <cell r="AX266">
            <v>0.94256513007254883</v>
          </cell>
          <cell r="AY266">
            <v>0.94256743525317233</v>
          </cell>
          <cell r="AZ266">
            <v>0.94256743525317233</v>
          </cell>
          <cell r="BA266">
            <v>0.94256743525317233</v>
          </cell>
          <cell r="BB266">
            <v>0.94257023257320771</v>
          </cell>
          <cell r="BC266">
            <v>0.94257155367950318</v>
          </cell>
          <cell r="BD266">
            <v>0.94257155367950318</v>
          </cell>
          <cell r="BE266">
            <v>0.94257155367950318</v>
          </cell>
          <cell r="BF266">
            <v>0.9425727534449837</v>
          </cell>
          <cell r="BG266">
            <v>0.9425727534449837</v>
          </cell>
          <cell r="BH266">
            <v>0.9425727534449837</v>
          </cell>
          <cell r="BI266">
            <v>0.9425727534449837</v>
          </cell>
          <cell r="BJ266">
            <v>0.94257299396977068</v>
          </cell>
          <cell r="BK266">
            <v>0.94257299396977068</v>
          </cell>
          <cell r="BL266">
            <v>0.94257299396977068</v>
          </cell>
          <cell r="BM266">
            <v>0.94257295378026895</v>
          </cell>
          <cell r="BN266">
            <v>0.94257295378026895</v>
          </cell>
          <cell r="BO266">
            <v>0.94257295378026895</v>
          </cell>
          <cell r="BP266">
            <v>0.94257295378026895</v>
          </cell>
          <cell r="BQ266">
            <v>0.94257295378026895</v>
          </cell>
          <cell r="BR266">
            <v>0.94257295378026895</v>
          </cell>
          <cell r="BS266">
            <v>0.94257295378026895</v>
          </cell>
          <cell r="BT266">
            <v>0.94257295378026895</v>
          </cell>
          <cell r="BU266">
            <v>0.94257295378026895</v>
          </cell>
          <cell r="BV266">
            <v>0.94257295378026895</v>
          </cell>
          <cell r="BW266">
            <v>0.94257295378026895</v>
          </cell>
          <cell r="BX266">
            <v>0.94257295378026895</v>
          </cell>
          <cell r="BY266">
            <v>0.94257295378026895</v>
          </cell>
          <cell r="BZ266">
            <v>0.94257295378026895</v>
          </cell>
          <cell r="CA266">
            <v>0.94257295378026895</v>
          </cell>
          <cell r="CB266">
            <v>0.94257295378026895</v>
          </cell>
          <cell r="CC266">
            <v>0.94257295378026895</v>
          </cell>
          <cell r="CD266">
            <v>0.94257295378026895</v>
          </cell>
          <cell r="CE266">
            <v>0.94257295378026895</v>
          </cell>
          <cell r="CF266">
            <v>0.94257295378026895</v>
          </cell>
          <cell r="CG266">
            <v>0.94257295378026895</v>
          </cell>
          <cell r="CH266">
            <v>0.94257295378026895</v>
          </cell>
          <cell r="CI266">
            <v>0.94257295378026895</v>
          </cell>
          <cell r="CJ266">
            <v>0.94257295378026895</v>
          </cell>
          <cell r="CK266">
            <v>0.94257295378026895</v>
          </cell>
          <cell r="CL266">
            <v>0.94257295378026895</v>
          </cell>
          <cell r="CM266">
            <v>0.94257295378026895</v>
          </cell>
        </row>
        <row r="270"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-1475567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</row>
        <row r="271"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92222.937499999985</v>
          </cell>
          <cell r="Q271">
            <v>92222.937499999985</v>
          </cell>
          <cell r="R271">
            <v>68996.503312013636</v>
          </cell>
          <cell r="S271">
            <v>45473.946895538778</v>
          </cell>
          <cell r="T271">
            <v>96687.12980807478</v>
          </cell>
          <cell r="U271">
            <v>96687.12980807478</v>
          </cell>
          <cell r="V271">
            <v>96687.12980807478</v>
          </cell>
          <cell r="W271">
            <v>96687.12980807478</v>
          </cell>
          <cell r="X271">
            <v>96687.12980807478</v>
          </cell>
          <cell r="Y271">
            <v>96687.12980807478</v>
          </cell>
          <cell r="Z271">
            <v>96687.12980807478</v>
          </cell>
          <cell r="AA271">
            <v>96687.12980807478</v>
          </cell>
          <cell r="AB271">
            <v>96687.12980807478</v>
          </cell>
          <cell r="AC271">
            <v>96687.12980807478</v>
          </cell>
          <cell r="AD271">
            <v>96687.12980807478</v>
          </cell>
          <cell r="AE271">
            <v>96687.12980807478</v>
          </cell>
          <cell r="AF271">
            <v>96687.12980807478</v>
          </cell>
          <cell r="AG271">
            <v>96687.12980807478</v>
          </cell>
          <cell r="AH271">
            <v>96687.12980807478</v>
          </cell>
          <cell r="AI271">
            <v>13971.756920748507</v>
          </cell>
          <cell r="AJ271">
            <v>101856.84061353268</v>
          </cell>
          <cell r="AK271">
            <v>83162.629927493341</v>
          </cell>
          <cell r="AL271">
            <v>42198.023598758271</v>
          </cell>
          <cell r="AM271">
            <v>106826.92910532586</v>
          </cell>
          <cell r="AN271">
            <v>106826.92910532586</v>
          </cell>
          <cell r="AO271">
            <v>106826.92910532586</v>
          </cell>
          <cell r="AP271">
            <v>71500.12912988622</v>
          </cell>
          <cell r="AQ271">
            <v>108767.60333948617</v>
          </cell>
          <cell r="AR271">
            <v>109051.55727655992</v>
          </cell>
          <cell r="AS271">
            <v>87961.812719777576</v>
          </cell>
          <cell r="AT271">
            <v>110369.6663113588</v>
          </cell>
          <cell r="AU271">
            <v>110369.6663113588</v>
          </cell>
          <cell r="AV271">
            <v>110369.6663113588</v>
          </cell>
          <cell r="AW271">
            <v>110369.6663113588</v>
          </cell>
          <cell r="AX271">
            <v>110369.6663113588</v>
          </cell>
          <cell r="AY271">
            <v>64000.09559895494</v>
          </cell>
          <cell r="AZ271">
            <v>0</v>
          </cell>
          <cell r="BA271">
            <v>120346.99976093929</v>
          </cell>
          <cell r="BB271">
            <v>120346.99976093929</v>
          </cell>
          <cell r="BC271">
            <v>0</v>
          </cell>
          <cell r="BD271">
            <v>0</v>
          </cell>
          <cell r="BE271">
            <v>135860.48019887289</v>
          </cell>
          <cell r="BF271">
            <v>0</v>
          </cell>
          <cell r="BG271">
            <v>0</v>
          </cell>
          <cell r="BH271">
            <v>0</v>
          </cell>
          <cell r="BI271">
            <v>162959.60430104064</v>
          </cell>
          <cell r="BJ271">
            <v>0</v>
          </cell>
          <cell r="BK271">
            <v>0</v>
          </cell>
          <cell r="BL271">
            <v>183966.11579297166</v>
          </cell>
          <cell r="BM271">
            <v>94770.423287288417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</row>
        <row r="272"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K272">
            <v>0</v>
          </cell>
          <cell r="BL272">
            <v>1427131.0800909318</v>
          </cell>
          <cell r="BM272">
            <v>1427556.6396277105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0</v>
          </cell>
          <cell r="BY272">
            <v>0</v>
          </cell>
          <cell r="BZ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</row>
        <row r="273">
          <cell r="J273" t="str">
            <v xml:space="preserve"> </v>
          </cell>
          <cell r="K273" t="str">
            <v xml:space="preserve"> </v>
          </cell>
          <cell r="L273" t="str">
            <v xml:space="preserve"> </v>
          </cell>
          <cell r="M273" t="str">
            <v xml:space="preserve"> </v>
          </cell>
          <cell r="N273" t="str">
            <v xml:space="preserve"> </v>
          </cell>
          <cell r="O273" t="str">
            <v xml:space="preserve"> </v>
          </cell>
          <cell r="P273" t="str">
            <v xml:space="preserve"> </v>
          </cell>
          <cell r="Q273" t="str">
            <v xml:space="preserve"> </v>
          </cell>
          <cell r="R273" t="str">
            <v xml:space="preserve"> </v>
          </cell>
          <cell r="S273" t="str">
            <v xml:space="preserve"> </v>
          </cell>
          <cell r="T273" t="str">
            <v xml:space="preserve"> </v>
          </cell>
          <cell r="U273" t="str">
            <v xml:space="preserve"> </v>
          </cell>
          <cell r="V273" t="str">
            <v xml:space="preserve"> </v>
          </cell>
          <cell r="W273" t="str">
            <v xml:space="preserve"> </v>
          </cell>
          <cell r="X273" t="str">
            <v xml:space="preserve"> </v>
          </cell>
          <cell r="Y273" t="str">
            <v xml:space="preserve"> </v>
          </cell>
          <cell r="Z273" t="str">
            <v xml:space="preserve"> </v>
          </cell>
          <cell r="AA273" t="str">
            <v xml:space="preserve"> </v>
          </cell>
          <cell r="AB273" t="str">
            <v xml:space="preserve"> </v>
          </cell>
          <cell r="AC273" t="str">
            <v xml:space="preserve"> </v>
          </cell>
          <cell r="AD273" t="str">
            <v xml:space="preserve"> </v>
          </cell>
          <cell r="AE273" t="str">
            <v xml:space="preserve"> </v>
          </cell>
          <cell r="AF273" t="str">
            <v xml:space="preserve"> </v>
          </cell>
          <cell r="AG273" t="str">
            <v xml:space="preserve"> </v>
          </cell>
          <cell r="AH273" t="str">
            <v xml:space="preserve"> </v>
          </cell>
          <cell r="AI273" t="str">
            <v xml:space="preserve"> </v>
          </cell>
          <cell r="AJ273" t="str">
            <v xml:space="preserve"> </v>
          </cell>
          <cell r="AK273" t="str">
            <v xml:space="preserve"> </v>
          </cell>
          <cell r="AL273" t="str">
            <v xml:space="preserve"> </v>
          </cell>
          <cell r="AM273" t="str">
            <v xml:space="preserve"> </v>
          </cell>
          <cell r="AN273" t="str">
            <v xml:space="preserve"> </v>
          </cell>
          <cell r="AO273" t="str">
            <v xml:space="preserve"> </v>
          </cell>
          <cell r="AP273" t="str">
            <v xml:space="preserve"> </v>
          </cell>
          <cell r="AQ273" t="str">
            <v xml:space="preserve"> </v>
          </cell>
          <cell r="AR273" t="str">
            <v xml:space="preserve"> </v>
          </cell>
          <cell r="AS273" t="str">
            <v xml:space="preserve"> </v>
          </cell>
          <cell r="AT273" t="str">
            <v xml:space="preserve"> </v>
          </cell>
          <cell r="AU273" t="str">
            <v xml:space="preserve"> </v>
          </cell>
          <cell r="AV273" t="str">
            <v xml:space="preserve"> </v>
          </cell>
          <cell r="AW273" t="str">
            <v xml:space="preserve"> </v>
          </cell>
          <cell r="AX273" t="str">
            <v xml:space="preserve"> </v>
          </cell>
          <cell r="AY273" t="str">
            <v xml:space="preserve"> </v>
          </cell>
          <cell r="AZ273" t="str">
            <v xml:space="preserve"> </v>
          </cell>
          <cell r="BA273" t="str">
            <v xml:space="preserve"> </v>
          </cell>
          <cell r="BB273" t="str">
            <v xml:space="preserve"> </v>
          </cell>
          <cell r="BC273" t="str">
            <v xml:space="preserve"> </v>
          </cell>
          <cell r="BD273" t="str">
            <v xml:space="preserve"> </v>
          </cell>
          <cell r="BE273" t="str">
            <v xml:space="preserve"> </v>
          </cell>
          <cell r="BF273" t="str">
            <v xml:space="preserve"> </v>
          </cell>
          <cell r="BG273" t="str">
            <v xml:space="preserve"> </v>
          </cell>
          <cell r="BH273" t="str">
            <v xml:space="preserve"> </v>
          </cell>
          <cell r="BI273" t="str">
            <v xml:space="preserve"> </v>
          </cell>
          <cell r="BJ273" t="str">
            <v xml:space="preserve"> </v>
          </cell>
          <cell r="BK273" t="str">
            <v xml:space="preserve"> </v>
          </cell>
          <cell r="BL273" t="str">
            <v xml:space="preserve"> </v>
          </cell>
          <cell r="BM273" t="str">
            <v xml:space="preserve"> </v>
          </cell>
          <cell r="BN273" t="str">
            <v xml:space="preserve"> </v>
          </cell>
          <cell r="BO273" t="str">
            <v xml:space="preserve"> </v>
          </cell>
          <cell r="BP273" t="str">
            <v xml:space="preserve"> </v>
          </cell>
          <cell r="BQ273" t="str">
            <v xml:space="preserve"> </v>
          </cell>
          <cell r="BR273" t="str">
            <v xml:space="preserve"> </v>
          </cell>
          <cell r="BS273" t="str">
            <v xml:space="preserve"> </v>
          </cell>
          <cell r="BT273" t="str">
            <v xml:space="preserve"> </v>
          </cell>
          <cell r="BU273" t="str">
            <v xml:space="preserve"> </v>
          </cell>
          <cell r="BV273" t="str">
            <v xml:space="preserve"> </v>
          </cell>
          <cell r="BW273" t="str">
            <v xml:space="preserve"> </v>
          </cell>
          <cell r="BX273" t="str">
            <v xml:space="preserve"> </v>
          </cell>
          <cell r="BY273" t="str">
            <v xml:space="preserve"> </v>
          </cell>
          <cell r="BZ273" t="str">
            <v xml:space="preserve"> </v>
          </cell>
          <cell r="CA273" t="str">
            <v xml:space="preserve"> </v>
          </cell>
          <cell r="CB273" t="str">
            <v xml:space="preserve"> </v>
          </cell>
          <cell r="CC273" t="str">
            <v xml:space="preserve"> </v>
          </cell>
          <cell r="CD273" t="str">
            <v xml:space="preserve"> </v>
          </cell>
          <cell r="CE273" t="str">
            <v xml:space="preserve"> </v>
          </cell>
          <cell r="CF273" t="str">
            <v xml:space="preserve"> </v>
          </cell>
          <cell r="CG273" t="str">
            <v xml:space="preserve"> </v>
          </cell>
          <cell r="CH273" t="str">
            <v xml:space="preserve"> </v>
          </cell>
          <cell r="CI273" t="str">
            <v xml:space="preserve"> </v>
          </cell>
          <cell r="CJ273" t="str">
            <v xml:space="preserve"> </v>
          </cell>
          <cell r="CK273" t="str">
            <v xml:space="preserve"> </v>
          </cell>
          <cell r="CL273" t="str">
            <v xml:space="preserve"> </v>
          </cell>
          <cell r="CM273" t="str">
            <v xml:space="preserve"> </v>
          </cell>
        </row>
        <row r="274"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-1475567</v>
          </cell>
          <cell r="P274">
            <v>92222.937499999985</v>
          </cell>
          <cell r="Q274">
            <v>92222.937499999985</v>
          </cell>
          <cell r="R274">
            <v>68996.503312013636</v>
          </cell>
          <cell r="S274">
            <v>45473.946895538778</v>
          </cell>
          <cell r="T274">
            <v>96687.12980807478</v>
          </cell>
          <cell r="U274">
            <v>96687.12980807478</v>
          </cell>
          <cell r="V274">
            <v>96687.12980807478</v>
          </cell>
          <cell r="W274">
            <v>96687.12980807478</v>
          </cell>
          <cell r="X274">
            <v>96687.12980807478</v>
          </cell>
          <cell r="Y274">
            <v>96687.12980807478</v>
          </cell>
          <cell r="Z274">
            <v>96687.12980807478</v>
          </cell>
          <cell r="AA274">
            <v>96687.12980807478</v>
          </cell>
          <cell r="AB274">
            <v>96687.12980807478</v>
          </cell>
          <cell r="AC274">
            <v>96687.12980807478</v>
          </cell>
          <cell r="AD274">
            <v>96687.12980807478</v>
          </cell>
          <cell r="AE274">
            <v>96687.12980807478</v>
          </cell>
          <cell r="AF274">
            <v>96687.12980807478</v>
          </cell>
          <cell r="AG274">
            <v>96687.12980807478</v>
          </cell>
          <cell r="AH274">
            <v>96687.12980807478</v>
          </cell>
          <cell r="AI274">
            <v>13971.756920748507</v>
          </cell>
          <cell r="AJ274">
            <v>101856.84061353268</v>
          </cell>
          <cell r="AK274">
            <v>83162.629927493341</v>
          </cell>
          <cell r="AL274">
            <v>42198.023598758271</v>
          </cell>
          <cell r="AM274">
            <v>106826.92910532586</v>
          </cell>
          <cell r="AN274">
            <v>106826.92910532586</v>
          </cell>
          <cell r="AO274">
            <v>106826.92910532586</v>
          </cell>
          <cell r="AP274">
            <v>71500.12912988622</v>
          </cell>
          <cell r="AQ274">
            <v>108767.60333948617</v>
          </cell>
          <cell r="AR274">
            <v>109051.55727655992</v>
          </cell>
          <cell r="AS274">
            <v>87961.812719777576</v>
          </cell>
          <cell r="AT274">
            <v>110369.6663113588</v>
          </cell>
          <cell r="AU274">
            <v>110369.6663113588</v>
          </cell>
          <cell r="AV274">
            <v>110369.6663113588</v>
          </cell>
          <cell r="AW274">
            <v>110369.6663113588</v>
          </cell>
          <cell r="AX274">
            <v>110369.6663113588</v>
          </cell>
          <cell r="AY274">
            <v>64000.09559895494</v>
          </cell>
          <cell r="AZ274">
            <v>0</v>
          </cell>
          <cell r="BA274">
            <v>120346.99976093929</v>
          </cell>
          <cell r="BB274">
            <v>120346.99976093929</v>
          </cell>
          <cell r="BC274">
            <v>0</v>
          </cell>
          <cell r="BD274">
            <v>0</v>
          </cell>
          <cell r="BE274">
            <v>135860.48019887289</v>
          </cell>
          <cell r="BF274">
            <v>0</v>
          </cell>
          <cell r="BG274">
            <v>0</v>
          </cell>
          <cell r="BH274">
            <v>0</v>
          </cell>
          <cell r="BI274">
            <v>162959.60430104064</v>
          </cell>
          <cell r="BJ274">
            <v>0</v>
          </cell>
          <cell r="BK274">
            <v>0</v>
          </cell>
          <cell r="BL274">
            <v>1611097.1958839034</v>
          </cell>
          <cell r="BM274">
            <v>1522327.062914999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</row>
        <row r="275"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 t="str">
            <v xml:space="preserve"> </v>
          </cell>
          <cell r="N275" t="str">
            <v xml:space="preserve"> </v>
          </cell>
          <cell r="O275" t="str">
            <v xml:space="preserve"> </v>
          </cell>
          <cell r="P275" t="str">
            <v xml:space="preserve"> </v>
          </cell>
          <cell r="Q275" t="str">
            <v xml:space="preserve"> </v>
          </cell>
          <cell r="R275" t="str">
            <v xml:space="preserve"> </v>
          </cell>
          <cell r="S275" t="str">
            <v xml:space="preserve"> </v>
          </cell>
          <cell r="T275" t="str">
            <v xml:space="preserve"> </v>
          </cell>
          <cell r="U275" t="str">
            <v xml:space="preserve"> </v>
          </cell>
          <cell r="V275" t="str">
            <v xml:space="preserve"> </v>
          </cell>
          <cell r="W275" t="str">
            <v xml:space="preserve"> </v>
          </cell>
          <cell r="X275" t="str">
            <v xml:space="preserve"> </v>
          </cell>
          <cell r="Y275" t="str">
            <v xml:space="preserve"> </v>
          </cell>
          <cell r="Z275" t="str">
            <v xml:space="preserve"> </v>
          </cell>
          <cell r="AA275" t="str">
            <v xml:space="preserve"> </v>
          </cell>
          <cell r="AB275" t="str">
            <v xml:space="preserve"> </v>
          </cell>
          <cell r="AC275" t="str">
            <v xml:space="preserve"> </v>
          </cell>
          <cell r="AD275" t="str">
            <v xml:space="preserve"> </v>
          </cell>
          <cell r="AE275" t="str">
            <v xml:space="preserve"> </v>
          </cell>
          <cell r="AF275" t="str">
            <v xml:space="preserve"> </v>
          </cell>
          <cell r="AG275" t="str">
            <v xml:space="preserve"> </v>
          </cell>
          <cell r="AH275" t="str">
            <v xml:space="preserve"> </v>
          </cell>
          <cell r="AI275" t="str">
            <v xml:space="preserve"> </v>
          </cell>
          <cell r="AJ275" t="str">
            <v xml:space="preserve"> </v>
          </cell>
          <cell r="AK275" t="str">
            <v xml:space="preserve"> </v>
          </cell>
          <cell r="AL275" t="str">
            <v xml:space="preserve"> </v>
          </cell>
          <cell r="AM275" t="str">
            <v xml:space="preserve"> </v>
          </cell>
          <cell r="AN275" t="str">
            <v xml:space="preserve"> </v>
          </cell>
          <cell r="AO275" t="str">
            <v xml:space="preserve"> </v>
          </cell>
          <cell r="AP275" t="str">
            <v xml:space="preserve"> </v>
          </cell>
          <cell r="AQ275" t="str">
            <v xml:space="preserve"> </v>
          </cell>
          <cell r="AR275" t="str">
            <v xml:space="preserve"> </v>
          </cell>
          <cell r="AS275" t="str">
            <v xml:space="preserve"> </v>
          </cell>
          <cell r="AT275" t="str">
            <v xml:space="preserve"> </v>
          </cell>
          <cell r="AU275" t="str">
            <v xml:space="preserve"> </v>
          </cell>
          <cell r="AV275" t="str">
            <v xml:space="preserve"> </v>
          </cell>
          <cell r="AW275" t="str">
            <v xml:space="preserve"> </v>
          </cell>
          <cell r="AX275" t="str">
            <v xml:space="preserve"> </v>
          </cell>
          <cell r="AY275" t="str">
            <v xml:space="preserve"> </v>
          </cell>
          <cell r="AZ275" t="str">
            <v xml:space="preserve"> </v>
          </cell>
          <cell r="BA275" t="str">
            <v xml:space="preserve"> </v>
          </cell>
          <cell r="BB275" t="str">
            <v xml:space="preserve"> </v>
          </cell>
          <cell r="BC275" t="str">
            <v xml:space="preserve"> </v>
          </cell>
          <cell r="BD275" t="str">
            <v xml:space="preserve"> </v>
          </cell>
          <cell r="BE275" t="str">
            <v xml:space="preserve"> </v>
          </cell>
          <cell r="BF275" t="str">
            <v xml:space="preserve"> </v>
          </cell>
          <cell r="BG275" t="str">
            <v xml:space="preserve"> </v>
          </cell>
          <cell r="BH275" t="str">
            <v xml:space="preserve"> </v>
          </cell>
          <cell r="BI275" t="str">
            <v xml:space="preserve"> </v>
          </cell>
          <cell r="BJ275" t="str">
            <v xml:space="preserve"> </v>
          </cell>
          <cell r="BK275" t="str">
            <v xml:space="preserve"> </v>
          </cell>
          <cell r="BL275" t="str">
            <v xml:space="preserve"> </v>
          </cell>
          <cell r="BM275" t="str">
            <v xml:space="preserve"> </v>
          </cell>
          <cell r="BN275" t="str">
            <v xml:space="preserve"> </v>
          </cell>
          <cell r="BO275" t="str">
            <v xml:space="preserve"> </v>
          </cell>
          <cell r="BP275" t="str">
            <v xml:space="preserve"> </v>
          </cell>
          <cell r="BQ275" t="str">
            <v xml:space="preserve"> </v>
          </cell>
          <cell r="BR275" t="str">
            <v xml:space="preserve"> </v>
          </cell>
          <cell r="BS275" t="str">
            <v xml:space="preserve"> </v>
          </cell>
          <cell r="BT275" t="str">
            <v xml:space="preserve"> </v>
          </cell>
          <cell r="BU275" t="str">
            <v xml:space="preserve"> </v>
          </cell>
          <cell r="BV275" t="str">
            <v xml:space="preserve"> </v>
          </cell>
          <cell r="BW275" t="str">
            <v xml:space="preserve"> </v>
          </cell>
          <cell r="BX275" t="str">
            <v xml:space="preserve"> </v>
          </cell>
          <cell r="BY275" t="str">
            <v xml:space="preserve"> </v>
          </cell>
          <cell r="BZ275" t="str">
            <v xml:space="preserve"> </v>
          </cell>
          <cell r="CA275" t="str">
            <v xml:space="preserve"> </v>
          </cell>
          <cell r="CB275" t="str">
            <v xml:space="preserve"> </v>
          </cell>
          <cell r="CC275" t="str">
            <v xml:space="preserve"> </v>
          </cell>
          <cell r="CD275" t="str">
            <v xml:space="preserve"> </v>
          </cell>
          <cell r="CE275" t="str">
            <v xml:space="preserve"> </v>
          </cell>
          <cell r="CF275" t="str">
            <v xml:space="preserve"> </v>
          </cell>
          <cell r="CG275" t="str">
            <v xml:space="preserve"> </v>
          </cell>
          <cell r="CH275" t="str">
            <v xml:space="preserve"> </v>
          </cell>
          <cell r="CI275" t="str">
            <v xml:space="preserve"> </v>
          </cell>
          <cell r="CJ275" t="str">
            <v xml:space="preserve"> </v>
          </cell>
          <cell r="CK275" t="str">
            <v xml:space="preserve"> </v>
          </cell>
          <cell r="CL275" t="str">
            <v xml:space="preserve"> </v>
          </cell>
          <cell r="CM275" t="str">
            <v xml:space="preserve"> </v>
          </cell>
        </row>
        <row r="276"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 t="str">
            <v xml:space="preserve"> </v>
          </cell>
          <cell r="O276" t="str">
            <v xml:space="preserve"> </v>
          </cell>
          <cell r="P276" t="str">
            <v xml:space="preserve"> </v>
          </cell>
          <cell r="Q276" t="str">
            <v xml:space="preserve"> </v>
          </cell>
          <cell r="R276" t="str">
            <v xml:space="preserve"> </v>
          </cell>
          <cell r="S276" t="str">
            <v xml:space="preserve"> </v>
          </cell>
          <cell r="T276" t="str">
            <v xml:space="preserve"> </v>
          </cell>
          <cell r="U276" t="str">
            <v xml:space="preserve"> </v>
          </cell>
          <cell r="V276" t="str">
            <v xml:space="preserve"> </v>
          </cell>
          <cell r="W276" t="str">
            <v xml:space="preserve"> </v>
          </cell>
          <cell r="X276" t="str">
            <v xml:space="preserve"> </v>
          </cell>
          <cell r="Y276" t="str">
            <v xml:space="preserve"> </v>
          </cell>
          <cell r="Z276" t="str">
            <v xml:space="preserve"> </v>
          </cell>
          <cell r="AA276" t="str">
            <v xml:space="preserve"> </v>
          </cell>
          <cell r="AB276" t="str">
            <v xml:space="preserve"> </v>
          </cell>
          <cell r="AC276" t="str">
            <v xml:space="preserve"> </v>
          </cell>
          <cell r="AD276" t="str">
            <v xml:space="preserve"> </v>
          </cell>
          <cell r="AE276" t="str">
            <v xml:space="preserve"> </v>
          </cell>
          <cell r="AF276" t="str">
            <v xml:space="preserve"> </v>
          </cell>
          <cell r="AG276" t="str">
            <v xml:space="preserve"> </v>
          </cell>
          <cell r="AH276" t="str">
            <v xml:space="preserve"> </v>
          </cell>
          <cell r="AI276" t="str">
            <v xml:space="preserve"> </v>
          </cell>
          <cell r="AJ276" t="str">
            <v xml:space="preserve"> </v>
          </cell>
          <cell r="AK276" t="str">
            <v xml:space="preserve"> </v>
          </cell>
          <cell r="AL276" t="str">
            <v xml:space="preserve"> </v>
          </cell>
          <cell r="AM276" t="str">
            <v xml:space="preserve"> </v>
          </cell>
          <cell r="AN276" t="str">
            <v xml:space="preserve"> </v>
          </cell>
          <cell r="AO276" t="str">
            <v xml:space="preserve"> </v>
          </cell>
          <cell r="AP276" t="str">
            <v xml:space="preserve"> </v>
          </cell>
          <cell r="AQ276" t="str">
            <v xml:space="preserve"> </v>
          </cell>
          <cell r="AR276" t="str">
            <v xml:space="preserve"> </v>
          </cell>
          <cell r="AS276" t="str">
            <v xml:space="preserve"> </v>
          </cell>
          <cell r="AT276" t="str">
            <v xml:space="preserve"> </v>
          </cell>
          <cell r="AU276" t="str">
            <v xml:space="preserve"> </v>
          </cell>
          <cell r="AV276" t="str">
            <v xml:space="preserve"> </v>
          </cell>
          <cell r="AW276" t="str">
            <v xml:space="preserve"> </v>
          </cell>
          <cell r="AX276" t="str">
            <v xml:space="preserve"> </v>
          </cell>
          <cell r="AY276" t="str">
            <v xml:space="preserve"> </v>
          </cell>
          <cell r="AZ276" t="str">
            <v xml:space="preserve"> </v>
          </cell>
          <cell r="BA276" t="str">
            <v xml:space="preserve"> </v>
          </cell>
          <cell r="BB276" t="str">
            <v xml:space="preserve"> </v>
          </cell>
          <cell r="BC276" t="str">
            <v xml:space="preserve"> </v>
          </cell>
          <cell r="BD276" t="str">
            <v xml:space="preserve"> </v>
          </cell>
          <cell r="BE276" t="str">
            <v xml:space="preserve"> </v>
          </cell>
          <cell r="BF276" t="str">
            <v xml:space="preserve"> </v>
          </cell>
          <cell r="BG276" t="str">
            <v xml:space="preserve"> </v>
          </cell>
          <cell r="BH276" t="str">
            <v xml:space="preserve"> </v>
          </cell>
          <cell r="BI276" t="str">
            <v xml:space="preserve"> </v>
          </cell>
          <cell r="BJ276" t="str">
            <v xml:space="preserve"> </v>
          </cell>
          <cell r="BK276" t="str">
            <v xml:space="preserve"> </v>
          </cell>
          <cell r="BL276" t="str">
            <v xml:space="preserve"> </v>
          </cell>
          <cell r="BM276" t="str">
            <v xml:space="preserve"> </v>
          </cell>
          <cell r="BN276" t="str">
            <v xml:space="preserve"> </v>
          </cell>
          <cell r="BO276" t="str">
            <v xml:space="preserve"> </v>
          </cell>
          <cell r="BP276" t="str">
            <v xml:space="preserve"> </v>
          </cell>
          <cell r="BQ276" t="str">
            <v xml:space="preserve"> </v>
          </cell>
          <cell r="BR276" t="str">
            <v xml:space="preserve"> </v>
          </cell>
          <cell r="BS276" t="str">
            <v xml:space="preserve"> </v>
          </cell>
          <cell r="BT276" t="str">
            <v xml:space="preserve"> </v>
          </cell>
          <cell r="BU276" t="str">
            <v xml:space="preserve"> </v>
          </cell>
          <cell r="BV276" t="str">
            <v xml:space="preserve"> </v>
          </cell>
          <cell r="BW276" t="str">
            <v xml:space="preserve"> </v>
          </cell>
          <cell r="BX276" t="str">
            <v xml:space="preserve"> </v>
          </cell>
          <cell r="BY276" t="str">
            <v xml:space="preserve"> </v>
          </cell>
          <cell r="BZ276" t="str">
            <v xml:space="preserve"> </v>
          </cell>
          <cell r="CA276" t="str">
            <v xml:space="preserve"> </v>
          </cell>
          <cell r="CB276" t="str">
            <v xml:space="preserve"> </v>
          </cell>
          <cell r="CC276" t="str">
            <v xml:space="preserve"> </v>
          </cell>
          <cell r="CD276" t="str">
            <v xml:space="preserve"> </v>
          </cell>
          <cell r="CE276" t="str">
            <v xml:space="preserve"> </v>
          </cell>
          <cell r="CF276" t="str">
            <v xml:space="preserve"> </v>
          </cell>
          <cell r="CG276" t="str">
            <v xml:space="preserve"> </v>
          </cell>
          <cell r="CH276" t="str">
            <v xml:space="preserve"> </v>
          </cell>
          <cell r="CI276" t="str">
            <v xml:space="preserve"> </v>
          </cell>
          <cell r="CJ276" t="str">
            <v xml:space="preserve"> </v>
          </cell>
          <cell r="CK276" t="str">
            <v xml:space="preserve"> </v>
          </cell>
          <cell r="CL276" t="str">
            <v xml:space="preserve"> </v>
          </cell>
          <cell r="CM276" t="str">
            <v xml:space="preserve"> </v>
          </cell>
        </row>
        <row r="280"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4.514017593174513E-2</v>
          </cell>
          <cell r="AK280">
            <v>5.1901955316763226E-2</v>
          </cell>
          <cell r="AL280">
            <v>5.5029737829411562E-2</v>
          </cell>
          <cell r="AM280">
            <v>6.2176626420054726E-2</v>
          </cell>
          <cell r="AN280">
            <v>6.844490897147204E-2</v>
          </cell>
          <cell r="AO280">
            <v>7.3975159300700311E-2</v>
          </cell>
          <cell r="AP280">
            <v>7.7300805982694509E-2</v>
          </cell>
          <cell r="AQ280">
            <v>8.185884137928845E-2</v>
          </cell>
          <cell r="AR280">
            <v>8.5932743110705312E-2</v>
          </cell>
          <cell r="AS280">
            <v>8.8891972709629563E-2</v>
          </cell>
          <cell r="AT280">
            <v>9.2244786308860238E-2</v>
          </cell>
          <cell r="AU280">
            <v>9.5260551735719234E-2</v>
          </cell>
          <cell r="AV280">
            <v>9.798112577071838E-2</v>
          </cell>
          <cell r="AW280">
            <v>0.10044191579633277</v>
          </cell>
          <cell r="AX280">
            <v>0.10267309609367858</v>
          </cell>
          <cell r="AY280">
            <v>0.10385992789866272</v>
          </cell>
          <cell r="AZ280">
            <v>0.10385992789866272</v>
          </cell>
          <cell r="BA280">
            <v>0.10580861428315425</v>
          </cell>
          <cell r="BB280">
            <v>0.10757974020357364</v>
          </cell>
          <cell r="BC280">
            <v>0.10757974020357364</v>
          </cell>
          <cell r="BD280">
            <v>0.10757974020357364</v>
          </cell>
          <cell r="BE280">
            <v>0.10922103876362632</v>
          </cell>
          <cell r="BF280">
            <v>0.10922103876362632</v>
          </cell>
          <cell r="BG280">
            <v>0.10922103876362632</v>
          </cell>
          <cell r="BH280">
            <v>0.10922103876362632</v>
          </cell>
          <cell r="BI280">
            <v>0.1107499198810562</v>
          </cell>
          <cell r="BJ280">
            <v>0.1107499198810562</v>
          </cell>
          <cell r="BK280">
            <v>0.1107499198810562</v>
          </cell>
          <cell r="BL280">
            <v>0.12134539052321269</v>
          </cell>
          <cell r="BM280">
            <v>0.128532024915055</v>
          </cell>
          <cell r="BN280">
            <v>0.128532024915055</v>
          </cell>
          <cell r="BO280">
            <v>0.128532024915055</v>
          </cell>
          <cell r="BP280">
            <v>0.128532024915055</v>
          </cell>
          <cell r="BQ280">
            <v>0.128532024915055</v>
          </cell>
          <cell r="BR280">
            <v>0.128532024915055</v>
          </cell>
          <cell r="BS280">
            <v>0.128532024915055</v>
          </cell>
          <cell r="BT280">
            <v>0.128532024915055</v>
          </cell>
          <cell r="BU280">
            <v>0.128532024915055</v>
          </cell>
          <cell r="BV280">
            <v>0.128532024915055</v>
          </cell>
          <cell r="BW280">
            <v>0.128532024915055</v>
          </cell>
          <cell r="BX280">
            <v>0.128532024915055</v>
          </cell>
          <cell r="BY280">
            <v>0.128532024915055</v>
          </cell>
          <cell r="BZ280">
            <v>0.128532024915055</v>
          </cell>
          <cell r="CA280">
            <v>0.128532024915055</v>
          </cell>
          <cell r="CB280">
            <v>0.128532024915055</v>
          </cell>
          <cell r="CC280">
            <v>0.128532024915055</v>
          </cell>
          <cell r="CD280">
            <v>0.128532024915055</v>
          </cell>
          <cell r="CE280">
            <v>0.128532024915055</v>
          </cell>
          <cell r="CF280">
            <v>0.128532024915055</v>
          </cell>
          <cell r="CG280">
            <v>0.128532024915055</v>
          </cell>
          <cell r="CH280">
            <v>0.128532024915055</v>
          </cell>
          <cell r="CI280">
            <v>0.128532024915055</v>
          </cell>
          <cell r="CJ280">
            <v>0.128532024915055</v>
          </cell>
          <cell r="CK280">
            <v>0.128532024915055</v>
          </cell>
          <cell r="CL280">
            <v>0.128532024915055</v>
          </cell>
          <cell r="CM280">
            <v>0.128532024915055</v>
          </cell>
        </row>
        <row r="284"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0.23199999984353781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0</v>
          </cell>
          <cell r="BF284">
            <v>0</v>
          </cell>
          <cell r="BG284">
            <v>0</v>
          </cell>
          <cell r="BH284">
            <v>0</v>
          </cell>
          <cell r="BI284">
            <v>0</v>
          </cell>
          <cell r="BJ284">
            <v>0</v>
          </cell>
          <cell r="BK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  <cell r="BP284">
            <v>0</v>
          </cell>
          <cell r="BQ284">
            <v>0</v>
          </cell>
          <cell r="BR284">
            <v>0</v>
          </cell>
          <cell r="BS284">
            <v>0</v>
          </cell>
          <cell r="BT284">
            <v>0</v>
          </cell>
          <cell r="BU284">
            <v>0</v>
          </cell>
          <cell r="BV284">
            <v>0</v>
          </cell>
          <cell r="BW284">
            <v>0</v>
          </cell>
          <cell r="BX284">
            <v>0</v>
          </cell>
          <cell r="BY284">
            <v>0</v>
          </cell>
          <cell r="BZ284">
            <v>0</v>
          </cell>
          <cell r="CA284">
            <v>0</v>
          </cell>
          <cell r="CB284">
            <v>0</v>
          </cell>
          <cell r="CC284">
            <v>0</v>
          </cell>
          <cell r="CD284">
            <v>0</v>
          </cell>
          <cell r="CE284">
            <v>0</v>
          </cell>
          <cell r="CF284">
            <v>0</v>
          </cell>
          <cell r="CG284">
            <v>0</v>
          </cell>
          <cell r="CH284">
            <v>0</v>
          </cell>
          <cell r="CI284">
            <v>0</v>
          </cell>
          <cell r="CJ284">
            <v>0</v>
          </cell>
          <cell r="CK284">
            <v>0</v>
          </cell>
          <cell r="CL284">
            <v>0</v>
          </cell>
          <cell r="CM284">
            <v>0</v>
          </cell>
        </row>
        <row r="285"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0</v>
          </cell>
          <cell r="BI285">
            <v>0</v>
          </cell>
          <cell r="BJ285">
            <v>0</v>
          </cell>
          <cell r="BK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  <cell r="BP285">
            <v>0</v>
          </cell>
          <cell r="BQ285">
            <v>0</v>
          </cell>
          <cell r="BR285">
            <v>0</v>
          </cell>
          <cell r="BS285">
            <v>0</v>
          </cell>
          <cell r="BT285">
            <v>0</v>
          </cell>
          <cell r="BU285">
            <v>0</v>
          </cell>
          <cell r="BV285">
            <v>0</v>
          </cell>
          <cell r="BW285">
            <v>0</v>
          </cell>
          <cell r="BX285">
            <v>0</v>
          </cell>
          <cell r="BY285">
            <v>0</v>
          </cell>
          <cell r="BZ285">
            <v>0</v>
          </cell>
          <cell r="CA285">
            <v>0</v>
          </cell>
          <cell r="CB285">
            <v>0</v>
          </cell>
          <cell r="CC285">
            <v>0</v>
          </cell>
          <cell r="CD285">
            <v>0</v>
          </cell>
          <cell r="CE285">
            <v>0</v>
          </cell>
          <cell r="CF285">
            <v>0</v>
          </cell>
          <cell r="CG285">
            <v>0</v>
          </cell>
          <cell r="CH285">
            <v>0</v>
          </cell>
          <cell r="CI285">
            <v>0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</row>
        <row r="286"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  <cell r="BP286">
            <v>0</v>
          </cell>
          <cell r="BQ286">
            <v>0</v>
          </cell>
          <cell r="BR286">
            <v>0</v>
          </cell>
          <cell r="BS286">
            <v>0</v>
          </cell>
          <cell r="BT286">
            <v>0</v>
          </cell>
          <cell r="BU286">
            <v>0</v>
          </cell>
          <cell r="BV286">
            <v>0</v>
          </cell>
          <cell r="BW286">
            <v>0</v>
          </cell>
          <cell r="BX286">
            <v>0</v>
          </cell>
          <cell r="BY286">
            <v>0</v>
          </cell>
          <cell r="BZ286">
            <v>0</v>
          </cell>
          <cell r="CA286">
            <v>0</v>
          </cell>
          <cell r="CB286">
            <v>0</v>
          </cell>
          <cell r="CC286">
            <v>0</v>
          </cell>
          <cell r="CD286">
            <v>0</v>
          </cell>
          <cell r="CE286">
            <v>0</v>
          </cell>
          <cell r="CF286">
            <v>0</v>
          </cell>
          <cell r="CG286">
            <v>0</v>
          </cell>
          <cell r="CH286">
            <v>0</v>
          </cell>
          <cell r="CI286">
            <v>0</v>
          </cell>
          <cell r="CJ286">
            <v>0</v>
          </cell>
          <cell r="CK286">
            <v>0</v>
          </cell>
          <cell r="CL286">
            <v>0</v>
          </cell>
          <cell r="CM286">
            <v>0</v>
          </cell>
        </row>
        <row r="287"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 t="str">
            <v xml:space="preserve"> </v>
          </cell>
          <cell r="P287" t="str">
            <v xml:space="preserve"> </v>
          </cell>
          <cell r="Q287" t="str">
            <v xml:space="preserve"> </v>
          </cell>
          <cell r="R287" t="str">
            <v xml:space="preserve"> </v>
          </cell>
          <cell r="S287" t="str">
            <v xml:space="preserve"> </v>
          </cell>
          <cell r="T287" t="str">
            <v xml:space="preserve"> </v>
          </cell>
          <cell r="U287" t="str">
            <v xml:space="preserve"> </v>
          </cell>
          <cell r="V287" t="str">
            <v xml:space="preserve"> </v>
          </cell>
          <cell r="W287" t="str">
            <v xml:space="preserve"> </v>
          </cell>
          <cell r="X287" t="str">
            <v xml:space="preserve"> </v>
          </cell>
          <cell r="Y287" t="str">
            <v xml:space="preserve"> </v>
          </cell>
          <cell r="Z287" t="str">
            <v xml:space="preserve"> </v>
          </cell>
          <cell r="AA287" t="str">
            <v xml:space="preserve"> </v>
          </cell>
          <cell r="AB287" t="str">
            <v xml:space="preserve"> </v>
          </cell>
          <cell r="AC287" t="str">
            <v xml:space="preserve"> </v>
          </cell>
          <cell r="AD287" t="str">
            <v xml:space="preserve"> </v>
          </cell>
          <cell r="AE287" t="str">
            <v xml:space="preserve"> </v>
          </cell>
          <cell r="AF287" t="str">
            <v xml:space="preserve"> </v>
          </cell>
          <cell r="AG287" t="str">
            <v xml:space="preserve"> </v>
          </cell>
          <cell r="AH287" t="str">
            <v xml:space="preserve"> </v>
          </cell>
          <cell r="AI287" t="str">
            <v xml:space="preserve"> </v>
          </cell>
          <cell r="AJ287" t="str">
            <v xml:space="preserve"> </v>
          </cell>
          <cell r="AK287" t="str">
            <v xml:space="preserve"> </v>
          </cell>
          <cell r="AL287" t="str">
            <v xml:space="preserve"> </v>
          </cell>
          <cell r="AM287" t="str">
            <v xml:space="preserve"> </v>
          </cell>
          <cell r="AN287" t="str">
            <v xml:space="preserve"> </v>
          </cell>
          <cell r="AO287" t="str">
            <v xml:space="preserve"> </v>
          </cell>
          <cell r="AP287" t="str">
            <v xml:space="preserve"> </v>
          </cell>
          <cell r="AQ287" t="str">
            <v xml:space="preserve"> </v>
          </cell>
          <cell r="AR287" t="str">
            <v xml:space="preserve"> </v>
          </cell>
          <cell r="AS287" t="str">
            <v xml:space="preserve"> </v>
          </cell>
          <cell r="AT287" t="str">
            <v xml:space="preserve"> </v>
          </cell>
          <cell r="AU287" t="str">
            <v xml:space="preserve"> </v>
          </cell>
          <cell r="AV287" t="str">
            <v xml:space="preserve"> </v>
          </cell>
          <cell r="AW287" t="str">
            <v xml:space="preserve"> </v>
          </cell>
          <cell r="AX287" t="str">
            <v xml:space="preserve"> </v>
          </cell>
          <cell r="AY287" t="str">
            <v xml:space="preserve"> </v>
          </cell>
          <cell r="AZ287" t="str">
            <v xml:space="preserve"> </v>
          </cell>
          <cell r="BA287" t="str">
            <v xml:space="preserve"> </v>
          </cell>
          <cell r="BB287" t="str">
            <v xml:space="preserve"> </v>
          </cell>
          <cell r="BC287" t="str">
            <v xml:space="preserve"> </v>
          </cell>
          <cell r="BD287" t="str">
            <v xml:space="preserve"> </v>
          </cell>
          <cell r="BE287" t="str">
            <v xml:space="preserve"> </v>
          </cell>
          <cell r="BF287" t="str">
            <v xml:space="preserve"> </v>
          </cell>
          <cell r="BG287" t="str">
            <v xml:space="preserve"> </v>
          </cell>
          <cell r="BH287" t="str">
            <v xml:space="preserve"> </v>
          </cell>
          <cell r="BI287" t="str">
            <v xml:space="preserve"> </v>
          </cell>
          <cell r="BJ287" t="str">
            <v xml:space="preserve"> </v>
          </cell>
          <cell r="BK287" t="str">
            <v xml:space="preserve"> </v>
          </cell>
          <cell r="BL287" t="str">
            <v xml:space="preserve"> </v>
          </cell>
          <cell r="BM287" t="str">
            <v xml:space="preserve"> </v>
          </cell>
          <cell r="BN287" t="str">
            <v xml:space="preserve"> </v>
          </cell>
          <cell r="BO287" t="str">
            <v xml:space="preserve"> </v>
          </cell>
          <cell r="BP287" t="str">
            <v xml:space="preserve"> </v>
          </cell>
          <cell r="BQ287" t="str">
            <v xml:space="preserve"> </v>
          </cell>
          <cell r="BR287" t="str">
            <v xml:space="preserve"> </v>
          </cell>
          <cell r="BS287" t="str">
            <v xml:space="preserve"> </v>
          </cell>
          <cell r="BT287" t="str">
            <v xml:space="preserve"> </v>
          </cell>
          <cell r="BU287" t="str">
            <v xml:space="preserve"> </v>
          </cell>
          <cell r="BV287" t="str">
            <v xml:space="preserve"> </v>
          </cell>
          <cell r="BW287" t="str">
            <v xml:space="preserve"> </v>
          </cell>
          <cell r="BX287" t="str">
            <v xml:space="preserve"> </v>
          </cell>
          <cell r="BY287" t="str">
            <v xml:space="preserve"> </v>
          </cell>
          <cell r="BZ287" t="str">
            <v xml:space="preserve"> </v>
          </cell>
          <cell r="CA287" t="str">
            <v xml:space="preserve"> </v>
          </cell>
          <cell r="CB287" t="str">
            <v xml:space="preserve"> </v>
          </cell>
          <cell r="CC287" t="str">
            <v xml:space="preserve"> </v>
          </cell>
          <cell r="CD287" t="str">
            <v xml:space="preserve"> </v>
          </cell>
          <cell r="CE287" t="str">
            <v xml:space="preserve"> </v>
          </cell>
          <cell r="CF287" t="str">
            <v xml:space="preserve"> </v>
          </cell>
          <cell r="CG287" t="str">
            <v xml:space="preserve"> </v>
          </cell>
          <cell r="CH287" t="str">
            <v xml:space="preserve"> </v>
          </cell>
          <cell r="CI287" t="str">
            <v xml:space="preserve"> </v>
          </cell>
          <cell r="CJ287" t="str">
            <v xml:space="preserve"> </v>
          </cell>
          <cell r="CK287" t="str">
            <v xml:space="preserve"> </v>
          </cell>
          <cell r="CL287" t="str">
            <v xml:space="preserve"> </v>
          </cell>
          <cell r="CM287" t="str">
            <v xml:space="preserve"> </v>
          </cell>
        </row>
        <row r="288"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0.23199999984353781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  <cell r="BP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U288">
            <v>0</v>
          </cell>
          <cell r="BV288">
            <v>0</v>
          </cell>
          <cell r="BW288">
            <v>0</v>
          </cell>
          <cell r="BX288">
            <v>0</v>
          </cell>
          <cell r="BY288">
            <v>0</v>
          </cell>
          <cell r="BZ288">
            <v>0</v>
          </cell>
          <cell r="CA288">
            <v>0</v>
          </cell>
          <cell r="CB288">
            <v>0</v>
          </cell>
          <cell r="CC288">
            <v>0</v>
          </cell>
          <cell r="CD288">
            <v>0</v>
          </cell>
          <cell r="CE288">
            <v>0</v>
          </cell>
          <cell r="CF288">
            <v>0</v>
          </cell>
          <cell r="CG288">
            <v>0</v>
          </cell>
          <cell r="CH288">
            <v>0</v>
          </cell>
          <cell r="CI288">
            <v>0</v>
          </cell>
          <cell r="CJ288">
            <v>0</v>
          </cell>
          <cell r="CK288">
            <v>0</v>
          </cell>
          <cell r="CL288">
            <v>0</v>
          </cell>
          <cell r="CM288">
            <v>0</v>
          </cell>
        </row>
        <row r="289"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 t="str">
            <v xml:space="preserve"> </v>
          </cell>
          <cell r="P289" t="str">
            <v xml:space="preserve"> </v>
          </cell>
          <cell r="Q289" t="str">
            <v xml:space="preserve"> </v>
          </cell>
          <cell r="R289" t="str">
            <v xml:space="preserve"> </v>
          </cell>
          <cell r="S289" t="str">
            <v xml:space="preserve"> </v>
          </cell>
          <cell r="T289" t="str">
            <v xml:space="preserve"> </v>
          </cell>
          <cell r="U289" t="str">
            <v xml:space="preserve"> </v>
          </cell>
          <cell r="V289" t="str">
            <v xml:space="preserve"> </v>
          </cell>
          <cell r="W289" t="str">
            <v xml:space="preserve"> </v>
          </cell>
          <cell r="X289" t="str">
            <v xml:space="preserve"> </v>
          </cell>
          <cell r="Y289" t="str">
            <v xml:space="preserve"> </v>
          </cell>
          <cell r="Z289" t="str">
            <v xml:space="preserve"> </v>
          </cell>
          <cell r="AA289" t="str">
            <v xml:space="preserve"> </v>
          </cell>
          <cell r="AB289" t="str">
            <v xml:space="preserve"> </v>
          </cell>
          <cell r="AC289" t="str">
            <v xml:space="preserve"> </v>
          </cell>
          <cell r="AD289" t="str">
            <v xml:space="preserve"> </v>
          </cell>
          <cell r="AE289" t="str">
            <v xml:space="preserve"> </v>
          </cell>
          <cell r="AF289" t="str">
            <v xml:space="preserve"> </v>
          </cell>
          <cell r="AG289" t="str">
            <v xml:space="preserve"> </v>
          </cell>
          <cell r="AH289" t="str">
            <v xml:space="preserve"> </v>
          </cell>
          <cell r="AI289" t="str">
            <v xml:space="preserve"> </v>
          </cell>
          <cell r="AJ289" t="str">
            <v xml:space="preserve"> </v>
          </cell>
          <cell r="AK289" t="str">
            <v xml:space="preserve"> </v>
          </cell>
          <cell r="AL289" t="str">
            <v xml:space="preserve"> </v>
          </cell>
          <cell r="AM289" t="str">
            <v xml:space="preserve"> </v>
          </cell>
          <cell r="AN289" t="str">
            <v xml:space="preserve"> </v>
          </cell>
          <cell r="AO289" t="str">
            <v xml:space="preserve"> </v>
          </cell>
          <cell r="AP289" t="str">
            <v xml:space="preserve"> </v>
          </cell>
          <cell r="AQ289" t="str">
            <v xml:space="preserve"> </v>
          </cell>
          <cell r="AR289" t="str">
            <v xml:space="preserve"> </v>
          </cell>
          <cell r="AS289" t="str">
            <v xml:space="preserve"> </v>
          </cell>
          <cell r="AT289" t="str">
            <v xml:space="preserve"> </v>
          </cell>
          <cell r="AU289" t="str">
            <v xml:space="preserve"> </v>
          </cell>
          <cell r="AV289" t="str">
            <v xml:space="preserve"> </v>
          </cell>
          <cell r="AW289" t="str">
            <v xml:space="preserve"> </v>
          </cell>
          <cell r="AX289" t="str">
            <v xml:space="preserve"> </v>
          </cell>
          <cell r="AY289" t="str">
            <v xml:space="preserve"> </v>
          </cell>
          <cell r="AZ289" t="str">
            <v xml:space="preserve"> </v>
          </cell>
          <cell r="BA289" t="str">
            <v xml:space="preserve"> </v>
          </cell>
          <cell r="BB289" t="str">
            <v xml:space="preserve"> </v>
          </cell>
          <cell r="BC289" t="str">
            <v xml:space="preserve"> </v>
          </cell>
          <cell r="BD289" t="str">
            <v xml:space="preserve"> </v>
          </cell>
          <cell r="BE289" t="str">
            <v xml:space="preserve"> </v>
          </cell>
          <cell r="BF289" t="str">
            <v xml:space="preserve"> </v>
          </cell>
          <cell r="BG289" t="str">
            <v xml:space="preserve"> </v>
          </cell>
          <cell r="BH289" t="str">
            <v xml:space="preserve"> </v>
          </cell>
          <cell r="BI289" t="str">
            <v xml:space="preserve"> </v>
          </cell>
          <cell r="BJ289" t="str">
            <v xml:space="preserve"> </v>
          </cell>
          <cell r="BK289" t="str">
            <v xml:space="preserve"> </v>
          </cell>
          <cell r="BL289" t="str">
            <v xml:space="preserve"> </v>
          </cell>
          <cell r="BM289" t="str">
            <v xml:space="preserve"> </v>
          </cell>
          <cell r="BN289" t="str">
            <v xml:space="preserve"> </v>
          </cell>
          <cell r="BO289" t="str">
            <v xml:space="preserve"> </v>
          </cell>
          <cell r="BP289" t="str">
            <v xml:space="preserve"> </v>
          </cell>
          <cell r="BQ289" t="str">
            <v xml:space="preserve"> </v>
          </cell>
          <cell r="BR289" t="str">
            <v xml:space="preserve"> </v>
          </cell>
          <cell r="BS289" t="str">
            <v xml:space="preserve"> </v>
          </cell>
          <cell r="BT289" t="str">
            <v xml:space="preserve"> </v>
          </cell>
          <cell r="BU289" t="str">
            <v xml:space="preserve"> </v>
          </cell>
          <cell r="BV289" t="str">
            <v xml:space="preserve"> </v>
          </cell>
          <cell r="BW289" t="str">
            <v xml:space="preserve"> </v>
          </cell>
          <cell r="BX289" t="str">
            <v xml:space="preserve"> </v>
          </cell>
          <cell r="BY289" t="str">
            <v xml:space="preserve"> </v>
          </cell>
          <cell r="BZ289" t="str">
            <v xml:space="preserve"> </v>
          </cell>
          <cell r="CA289" t="str">
            <v xml:space="preserve"> </v>
          </cell>
          <cell r="CB289" t="str">
            <v xml:space="preserve"> </v>
          </cell>
          <cell r="CC289" t="str">
            <v xml:space="preserve"> </v>
          </cell>
          <cell r="CD289" t="str">
            <v xml:space="preserve"> </v>
          </cell>
          <cell r="CE289" t="str">
            <v xml:space="preserve"> </v>
          </cell>
          <cell r="CF289" t="str">
            <v xml:space="preserve"> </v>
          </cell>
          <cell r="CG289" t="str">
            <v xml:space="preserve"> </v>
          </cell>
          <cell r="CH289" t="str">
            <v xml:space="preserve"> </v>
          </cell>
          <cell r="CI289" t="str">
            <v xml:space="preserve"> </v>
          </cell>
          <cell r="CJ289" t="str">
            <v xml:space="preserve"> </v>
          </cell>
          <cell r="CK289" t="str">
            <v xml:space="preserve"> </v>
          </cell>
          <cell r="CL289" t="str">
            <v xml:space="preserve"> </v>
          </cell>
          <cell r="CM289" t="str">
            <v xml:space="preserve"> </v>
          </cell>
        </row>
        <row r="290"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 t="str">
            <v xml:space="preserve"> </v>
          </cell>
          <cell r="P290" t="str">
            <v xml:space="preserve"> </v>
          </cell>
          <cell r="Q290" t="str">
            <v xml:space="preserve"> </v>
          </cell>
          <cell r="R290" t="str">
            <v xml:space="preserve"> </v>
          </cell>
          <cell r="S290" t="str">
            <v xml:space="preserve"> </v>
          </cell>
          <cell r="T290" t="str">
            <v xml:space="preserve"> </v>
          </cell>
          <cell r="U290" t="str">
            <v xml:space="preserve"> </v>
          </cell>
          <cell r="V290" t="str">
            <v xml:space="preserve"> </v>
          </cell>
          <cell r="W290" t="str">
            <v xml:space="preserve"> </v>
          </cell>
          <cell r="X290" t="str">
            <v xml:space="preserve"> </v>
          </cell>
          <cell r="Y290" t="str">
            <v xml:space="preserve"> </v>
          </cell>
          <cell r="Z290" t="str">
            <v xml:space="preserve"> </v>
          </cell>
          <cell r="AA290" t="str">
            <v xml:space="preserve"> </v>
          </cell>
          <cell r="AB290" t="str">
            <v xml:space="preserve"> </v>
          </cell>
          <cell r="AC290" t="str">
            <v xml:space="preserve"> </v>
          </cell>
          <cell r="AD290" t="str">
            <v xml:space="preserve"> </v>
          </cell>
          <cell r="AE290" t="str">
            <v xml:space="preserve"> </v>
          </cell>
          <cell r="AF290" t="str">
            <v xml:space="preserve"> </v>
          </cell>
          <cell r="AG290" t="str">
            <v xml:space="preserve"> </v>
          </cell>
          <cell r="AH290" t="str">
            <v xml:space="preserve"> </v>
          </cell>
          <cell r="AI290" t="str">
            <v xml:space="preserve"> </v>
          </cell>
          <cell r="AJ290" t="str">
            <v xml:space="preserve"> </v>
          </cell>
          <cell r="AK290" t="str">
            <v xml:space="preserve"> </v>
          </cell>
          <cell r="AL290" t="str">
            <v xml:space="preserve"> </v>
          </cell>
          <cell r="AM290" t="str">
            <v xml:space="preserve"> </v>
          </cell>
          <cell r="AN290" t="str">
            <v xml:space="preserve"> </v>
          </cell>
          <cell r="AO290" t="str">
            <v xml:space="preserve"> </v>
          </cell>
          <cell r="AP290" t="str">
            <v xml:space="preserve"> </v>
          </cell>
          <cell r="AQ290" t="str">
            <v xml:space="preserve"> </v>
          </cell>
          <cell r="AR290" t="str">
            <v xml:space="preserve"> </v>
          </cell>
          <cell r="AS290" t="str">
            <v xml:space="preserve"> </v>
          </cell>
          <cell r="AT290" t="str">
            <v xml:space="preserve"> </v>
          </cell>
          <cell r="AU290" t="str">
            <v xml:space="preserve"> </v>
          </cell>
          <cell r="AV290" t="str">
            <v xml:space="preserve"> </v>
          </cell>
          <cell r="AW290" t="str">
            <v xml:space="preserve"> </v>
          </cell>
          <cell r="AX290" t="str">
            <v xml:space="preserve"> </v>
          </cell>
          <cell r="AY290" t="str">
            <v xml:space="preserve"> </v>
          </cell>
          <cell r="AZ290" t="str">
            <v xml:space="preserve"> </v>
          </cell>
          <cell r="BA290" t="str">
            <v xml:space="preserve"> </v>
          </cell>
          <cell r="BB290" t="str">
            <v xml:space="preserve"> </v>
          </cell>
          <cell r="BC290" t="str">
            <v xml:space="preserve"> </v>
          </cell>
          <cell r="BD290" t="str">
            <v xml:space="preserve"> </v>
          </cell>
          <cell r="BE290" t="str">
            <v xml:space="preserve"> </v>
          </cell>
          <cell r="BF290" t="str">
            <v xml:space="preserve"> </v>
          </cell>
          <cell r="BG290" t="str">
            <v xml:space="preserve"> </v>
          </cell>
          <cell r="BH290" t="str">
            <v xml:space="preserve"> </v>
          </cell>
          <cell r="BI290" t="str">
            <v xml:space="preserve"> </v>
          </cell>
          <cell r="BJ290" t="str">
            <v xml:space="preserve"> </v>
          </cell>
          <cell r="BK290" t="str">
            <v xml:space="preserve"> </v>
          </cell>
          <cell r="BL290" t="str">
            <v xml:space="preserve"> </v>
          </cell>
          <cell r="BM290" t="str">
            <v xml:space="preserve"> </v>
          </cell>
          <cell r="BN290" t="str">
            <v xml:space="preserve"> </v>
          </cell>
          <cell r="BO290" t="str">
            <v xml:space="preserve"> </v>
          </cell>
          <cell r="BP290" t="str">
            <v xml:space="preserve"> </v>
          </cell>
          <cell r="BQ290" t="str">
            <v xml:space="preserve"> </v>
          </cell>
          <cell r="BR290" t="str">
            <v xml:space="preserve"> </v>
          </cell>
          <cell r="BS290" t="str">
            <v xml:space="preserve"> </v>
          </cell>
          <cell r="BT290" t="str">
            <v xml:space="preserve"> </v>
          </cell>
          <cell r="BU290" t="str">
            <v xml:space="preserve"> </v>
          </cell>
          <cell r="BV290" t="str">
            <v xml:space="preserve"> </v>
          </cell>
          <cell r="BW290" t="str">
            <v xml:space="preserve"> </v>
          </cell>
          <cell r="BX290" t="str">
            <v xml:space="preserve"> </v>
          </cell>
          <cell r="BY290" t="str">
            <v xml:space="preserve"> </v>
          </cell>
          <cell r="BZ290" t="str">
            <v xml:space="preserve"> </v>
          </cell>
          <cell r="CA290" t="str">
            <v xml:space="preserve"> </v>
          </cell>
          <cell r="CB290" t="str">
            <v xml:space="preserve"> </v>
          </cell>
          <cell r="CC290" t="str">
            <v xml:space="preserve"> </v>
          </cell>
          <cell r="CD290" t="str">
            <v xml:space="preserve"> </v>
          </cell>
          <cell r="CE290" t="str">
            <v xml:space="preserve"> </v>
          </cell>
          <cell r="CF290" t="str">
            <v xml:space="preserve"> </v>
          </cell>
          <cell r="CG290" t="str">
            <v xml:space="preserve"> </v>
          </cell>
          <cell r="CH290" t="str">
            <v xml:space="preserve"> </v>
          </cell>
          <cell r="CI290" t="str">
            <v xml:space="preserve"> </v>
          </cell>
          <cell r="CJ290" t="str">
            <v xml:space="preserve"> </v>
          </cell>
          <cell r="CK290" t="str">
            <v xml:space="preserve"> </v>
          </cell>
          <cell r="CL290" t="str">
            <v xml:space="preserve"> </v>
          </cell>
          <cell r="CM290" t="str">
            <v xml:space="preserve"> </v>
          </cell>
        </row>
        <row r="294"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0</v>
          </cell>
          <cell r="BH294">
            <v>0</v>
          </cell>
          <cell r="BI294">
            <v>0</v>
          </cell>
          <cell r="BJ294">
            <v>0</v>
          </cell>
          <cell r="BK294">
            <v>0</v>
          </cell>
          <cell r="BL294">
            <v>0</v>
          </cell>
          <cell r="BM294">
            <v>0</v>
          </cell>
          <cell r="BN294">
            <v>0</v>
          </cell>
          <cell r="BO294">
            <v>0</v>
          </cell>
          <cell r="BP294">
            <v>0</v>
          </cell>
          <cell r="BQ294">
            <v>0</v>
          </cell>
          <cell r="BR294">
            <v>0</v>
          </cell>
          <cell r="BS294">
            <v>0</v>
          </cell>
          <cell r="BT294">
            <v>0</v>
          </cell>
          <cell r="BU294">
            <v>0</v>
          </cell>
          <cell r="BV294">
            <v>0</v>
          </cell>
          <cell r="BW294">
            <v>0</v>
          </cell>
          <cell r="BX294">
            <v>0</v>
          </cell>
          <cell r="BY294">
            <v>0</v>
          </cell>
          <cell r="BZ294">
            <v>0</v>
          </cell>
          <cell r="CA294">
            <v>0</v>
          </cell>
          <cell r="CB294">
            <v>0</v>
          </cell>
          <cell r="CC294">
            <v>0</v>
          </cell>
          <cell r="CD294">
            <v>0</v>
          </cell>
          <cell r="CE294">
            <v>0</v>
          </cell>
          <cell r="CF294">
            <v>0</v>
          </cell>
          <cell r="CG294">
            <v>0</v>
          </cell>
          <cell r="CH294">
            <v>0</v>
          </cell>
          <cell r="CI294">
            <v>0</v>
          </cell>
          <cell r="CJ294">
            <v>0</v>
          </cell>
          <cell r="CK294">
            <v>0</v>
          </cell>
          <cell r="CL294">
            <v>0</v>
          </cell>
          <cell r="CM294">
            <v>0</v>
          </cell>
        </row>
        <row r="299">
          <cell r="J299">
            <v>-20000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-1475566.7680000002</v>
          </cell>
          <cell r="P299">
            <v>92222.937499999985</v>
          </cell>
          <cell r="Q299">
            <v>216871.98681130609</v>
          </cell>
          <cell r="R299">
            <v>145322.94985826436</v>
          </cell>
          <cell r="S299">
            <v>45473.946895538778</v>
          </cell>
          <cell r="T299">
            <v>96687.12980807478</v>
          </cell>
          <cell r="U299">
            <v>103161.27711033852</v>
          </cell>
          <cell r="V299">
            <v>130555.31565413272</v>
          </cell>
          <cell r="W299">
            <v>135732.25821032794</v>
          </cell>
          <cell r="X299">
            <v>132919.28206581113</v>
          </cell>
          <cell r="Y299">
            <v>110769.95341469056</v>
          </cell>
          <cell r="Z299">
            <v>105343.63889586215</v>
          </cell>
          <cell r="AA299">
            <v>138852.59938263602</v>
          </cell>
          <cell r="AB299">
            <v>156782.60818896125</v>
          </cell>
          <cell r="AC299">
            <v>170151.62598737591</v>
          </cell>
          <cell r="AD299">
            <v>151330.54442396906</v>
          </cell>
          <cell r="AE299">
            <v>107768.91683560328</v>
          </cell>
          <cell r="AF299">
            <v>131246.74062480713</v>
          </cell>
          <cell r="AG299">
            <v>188345.6231148006</v>
          </cell>
          <cell r="AH299">
            <v>184269.3254477494</v>
          </cell>
          <cell r="AI299">
            <v>43266.787150016651</v>
          </cell>
          <cell r="AJ299">
            <v>101856.84061353268</v>
          </cell>
          <cell r="AK299">
            <v>101661.70652290982</v>
          </cell>
          <cell r="AL299">
            <v>42198.023598758271</v>
          </cell>
          <cell r="AM299">
            <v>106826.92910532586</v>
          </cell>
          <cell r="AN299">
            <v>208340.30111891509</v>
          </cell>
          <cell r="AO299">
            <v>176530.65567472181</v>
          </cell>
          <cell r="AP299">
            <v>93052.619974138128</v>
          </cell>
          <cell r="AQ299">
            <v>108767.60333948617</v>
          </cell>
          <cell r="AR299">
            <v>109051.55727655992</v>
          </cell>
          <cell r="AS299">
            <v>116362.98588554586</v>
          </cell>
          <cell r="AT299">
            <v>110369.6663113588</v>
          </cell>
          <cell r="AU299">
            <v>121934.92007355893</v>
          </cell>
          <cell r="AV299">
            <v>155460.76416461903</v>
          </cell>
          <cell r="AW299">
            <v>162608.54580049228</v>
          </cell>
          <cell r="AX299">
            <v>233344.00209033623</v>
          </cell>
          <cell r="AY299">
            <v>143262.84153725987</v>
          </cell>
          <cell r="AZ299">
            <v>0</v>
          </cell>
          <cell r="BA299">
            <v>120346.99976093929</v>
          </cell>
          <cell r="BB299">
            <v>380777.37541115214</v>
          </cell>
          <cell r="BC299">
            <v>171432.62241409533</v>
          </cell>
          <cell r="BD299">
            <v>0</v>
          </cell>
          <cell r="BE299">
            <v>135860.48019887289</v>
          </cell>
          <cell r="BF299">
            <v>421530.62452640524</v>
          </cell>
          <cell r="BG299">
            <v>0</v>
          </cell>
          <cell r="BH299">
            <v>0</v>
          </cell>
          <cell r="BI299">
            <v>162959.60430104064</v>
          </cell>
          <cell r="BJ299">
            <v>318899.72392575548</v>
          </cell>
          <cell r="BK299">
            <v>0</v>
          </cell>
          <cell r="BL299">
            <v>1611097.1958839034</v>
          </cell>
          <cell r="BM299">
            <v>1378057.7464772426</v>
          </cell>
          <cell r="BN299">
            <v>0</v>
          </cell>
          <cell r="BO299">
            <v>0</v>
          </cell>
          <cell r="BP299">
            <v>0</v>
          </cell>
          <cell r="BQ299">
            <v>0</v>
          </cell>
          <cell r="BR299">
            <v>0</v>
          </cell>
          <cell r="BS299">
            <v>0</v>
          </cell>
          <cell r="BT299">
            <v>0</v>
          </cell>
          <cell r="BU299">
            <v>0</v>
          </cell>
          <cell r="BV299">
            <v>0</v>
          </cell>
          <cell r="BW299">
            <v>0</v>
          </cell>
          <cell r="BX299">
            <v>0</v>
          </cell>
          <cell r="BY299">
            <v>0</v>
          </cell>
          <cell r="BZ299">
            <v>0</v>
          </cell>
          <cell r="CA299">
            <v>0</v>
          </cell>
          <cell r="CB299">
            <v>0</v>
          </cell>
          <cell r="CC299">
            <v>0</v>
          </cell>
          <cell r="CD299">
            <v>0</v>
          </cell>
          <cell r="CE299">
            <v>0</v>
          </cell>
          <cell r="CF299">
            <v>0</v>
          </cell>
          <cell r="CG299">
            <v>0</v>
          </cell>
          <cell r="CH299">
            <v>0</v>
          </cell>
          <cell r="CI299">
            <v>0</v>
          </cell>
          <cell r="CJ299">
            <v>0</v>
          </cell>
          <cell r="CK299">
            <v>0</v>
          </cell>
          <cell r="CL299">
            <v>0</v>
          </cell>
          <cell r="CM299">
            <v>0</v>
          </cell>
        </row>
        <row r="300">
          <cell r="J300" t="str">
            <v xml:space="preserve"> </v>
          </cell>
          <cell r="K300" t="str">
            <v xml:space="preserve"> </v>
          </cell>
          <cell r="L300" t="str">
            <v xml:space="preserve"> </v>
          </cell>
          <cell r="M300" t="str">
            <v xml:space="preserve"> </v>
          </cell>
          <cell r="N300" t="str">
            <v xml:space="preserve"> </v>
          </cell>
          <cell r="O300" t="str">
            <v xml:space="preserve"> </v>
          </cell>
          <cell r="P300" t="str">
            <v xml:space="preserve"> </v>
          </cell>
          <cell r="Q300" t="str">
            <v xml:space="preserve"> </v>
          </cell>
          <cell r="R300" t="str">
            <v xml:space="preserve"> </v>
          </cell>
          <cell r="S300" t="str">
            <v xml:space="preserve"> </v>
          </cell>
          <cell r="T300" t="str">
            <v xml:space="preserve"> </v>
          </cell>
          <cell r="U300" t="str">
            <v xml:space="preserve"> </v>
          </cell>
          <cell r="V300" t="str">
            <v xml:space="preserve"> </v>
          </cell>
          <cell r="W300" t="str">
            <v xml:space="preserve"> </v>
          </cell>
          <cell r="X300" t="str">
            <v xml:space="preserve"> </v>
          </cell>
          <cell r="Y300" t="str">
            <v xml:space="preserve"> </v>
          </cell>
          <cell r="Z300" t="str">
            <v xml:space="preserve"> </v>
          </cell>
          <cell r="AA300" t="str">
            <v xml:space="preserve"> </v>
          </cell>
          <cell r="AB300" t="str">
            <v xml:space="preserve"> </v>
          </cell>
          <cell r="AC300" t="str">
            <v xml:space="preserve"> </v>
          </cell>
          <cell r="AD300" t="str">
            <v xml:space="preserve"> </v>
          </cell>
          <cell r="AE300" t="str">
            <v xml:space="preserve"> </v>
          </cell>
          <cell r="AF300" t="str">
            <v xml:space="preserve"> </v>
          </cell>
          <cell r="AG300" t="str">
            <v xml:space="preserve"> </v>
          </cell>
          <cell r="AH300" t="str">
            <v xml:space="preserve"> </v>
          </cell>
          <cell r="AI300" t="str">
            <v xml:space="preserve"> </v>
          </cell>
          <cell r="AJ300" t="str">
            <v xml:space="preserve"> </v>
          </cell>
          <cell r="AK300" t="str">
            <v xml:space="preserve"> </v>
          </cell>
          <cell r="AL300" t="str">
            <v xml:space="preserve"> </v>
          </cell>
          <cell r="AM300" t="str">
            <v xml:space="preserve"> </v>
          </cell>
          <cell r="AN300" t="str">
            <v xml:space="preserve"> </v>
          </cell>
          <cell r="AO300" t="str">
            <v xml:space="preserve"> </v>
          </cell>
          <cell r="AP300" t="str">
            <v xml:space="preserve"> </v>
          </cell>
          <cell r="AQ300" t="str">
            <v xml:space="preserve"> </v>
          </cell>
          <cell r="AR300" t="str">
            <v xml:space="preserve"> </v>
          </cell>
          <cell r="AS300" t="str">
            <v xml:space="preserve"> </v>
          </cell>
          <cell r="AT300" t="str">
            <v xml:space="preserve"> </v>
          </cell>
          <cell r="AU300" t="str">
            <v xml:space="preserve"> </v>
          </cell>
          <cell r="AV300" t="str">
            <v xml:space="preserve"> </v>
          </cell>
          <cell r="AW300" t="str">
            <v xml:space="preserve"> </v>
          </cell>
          <cell r="AX300" t="str">
            <v xml:space="preserve"> </v>
          </cell>
          <cell r="AY300" t="str">
            <v xml:space="preserve"> </v>
          </cell>
          <cell r="AZ300" t="str">
            <v xml:space="preserve"> </v>
          </cell>
          <cell r="BA300" t="str">
            <v xml:space="preserve"> </v>
          </cell>
          <cell r="BB300" t="str">
            <v xml:space="preserve"> </v>
          </cell>
          <cell r="BC300" t="str">
            <v xml:space="preserve"> </v>
          </cell>
          <cell r="BD300" t="str">
            <v xml:space="preserve"> </v>
          </cell>
          <cell r="BE300" t="str">
            <v xml:space="preserve"> </v>
          </cell>
          <cell r="BF300" t="str">
            <v xml:space="preserve"> </v>
          </cell>
          <cell r="BG300" t="str">
            <v xml:space="preserve"> </v>
          </cell>
          <cell r="BH300" t="str">
            <v xml:space="preserve"> </v>
          </cell>
          <cell r="BI300" t="str">
            <v xml:space="preserve"> </v>
          </cell>
          <cell r="BJ300" t="str">
            <v xml:space="preserve"> </v>
          </cell>
          <cell r="BK300" t="str">
            <v xml:space="preserve"> </v>
          </cell>
          <cell r="BL300" t="str">
            <v xml:space="preserve"> </v>
          </cell>
          <cell r="BM300" t="str">
            <v xml:space="preserve"> </v>
          </cell>
          <cell r="BN300" t="str">
            <v xml:space="preserve"> </v>
          </cell>
          <cell r="BO300" t="str">
            <v xml:space="preserve"> </v>
          </cell>
          <cell r="BP300" t="str">
            <v xml:space="preserve"> </v>
          </cell>
          <cell r="BQ300" t="str">
            <v xml:space="preserve"> </v>
          </cell>
          <cell r="BR300" t="str">
            <v xml:space="preserve"> </v>
          </cell>
          <cell r="BS300" t="str">
            <v xml:space="preserve"> </v>
          </cell>
          <cell r="BT300" t="str">
            <v xml:space="preserve"> </v>
          </cell>
          <cell r="BU300" t="str">
            <v xml:space="preserve"> </v>
          </cell>
          <cell r="BV300" t="str">
            <v xml:space="preserve"> </v>
          </cell>
          <cell r="BW300" t="str">
            <v xml:space="preserve"> </v>
          </cell>
          <cell r="BX300" t="str">
            <v xml:space="preserve"> </v>
          </cell>
          <cell r="BY300" t="str">
            <v xml:space="preserve"> </v>
          </cell>
          <cell r="BZ300" t="str">
            <v xml:space="preserve"> </v>
          </cell>
          <cell r="CA300" t="str">
            <v xml:space="preserve"> </v>
          </cell>
          <cell r="CB300" t="str">
            <v xml:space="preserve"> </v>
          </cell>
          <cell r="CC300" t="str">
            <v xml:space="preserve"> </v>
          </cell>
          <cell r="CD300" t="str">
            <v xml:space="preserve"> </v>
          </cell>
          <cell r="CE300" t="str">
            <v xml:space="preserve"> </v>
          </cell>
          <cell r="CF300" t="str">
            <v xml:space="preserve"> </v>
          </cell>
          <cell r="CG300" t="str">
            <v xml:space="preserve"> </v>
          </cell>
          <cell r="CH300" t="str">
            <v xml:space="preserve"> </v>
          </cell>
          <cell r="CI300" t="str">
            <v xml:space="preserve"> </v>
          </cell>
          <cell r="CJ300" t="str">
            <v xml:space="preserve"> </v>
          </cell>
          <cell r="CK300" t="str">
            <v xml:space="preserve"> </v>
          </cell>
          <cell r="CL300" t="str">
            <v xml:space="preserve"> </v>
          </cell>
          <cell r="CM300" t="str">
            <v xml:space="preserve"> </v>
          </cell>
        </row>
        <row r="301">
          <cell r="J301" t="str">
            <v xml:space="preserve"> </v>
          </cell>
          <cell r="K301" t="str">
            <v xml:space="preserve"> </v>
          </cell>
          <cell r="L301" t="str">
            <v xml:space="preserve"> </v>
          </cell>
          <cell r="M301" t="str">
            <v xml:space="preserve"> </v>
          </cell>
          <cell r="N301" t="str">
            <v xml:space="preserve"> </v>
          </cell>
          <cell r="O301" t="str">
            <v xml:space="preserve"> </v>
          </cell>
          <cell r="P301" t="str">
            <v xml:space="preserve"> </v>
          </cell>
          <cell r="Q301" t="str">
            <v xml:space="preserve"> </v>
          </cell>
          <cell r="R301" t="str">
            <v xml:space="preserve"> </v>
          </cell>
          <cell r="S301" t="str">
            <v xml:space="preserve"> </v>
          </cell>
          <cell r="T301" t="str">
            <v xml:space="preserve"> </v>
          </cell>
          <cell r="U301" t="str">
            <v xml:space="preserve"> </v>
          </cell>
          <cell r="V301" t="str">
            <v xml:space="preserve"> </v>
          </cell>
          <cell r="W301" t="str">
            <v xml:space="preserve"> </v>
          </cell>
          <cell r="X301" t="str">
            <v xml:space="preserve"> </v>
          </cell>
          <cell r="Y301" t="str">
            <v xml:space="preserve"> </v>
          </cell>
          <cell r="Z301" t="str">
            <v xml:space="preserve"> </v>
          </cell>
          <cell r="AA301" t="str">
            <v xml:space="preserve"> </v>
          </cell>
          <cell r="AB301" t="str">
            <v xml:space="preserve"> </v>
          </cell>
          <cell r="AC301" t="str">
            <v xml:space="preserve"> </v>
          </cell>
          <cell r="AD301" t="str">
            <v xml:space="preserve"> </v>
          </cell>
          <cell r="AE301" t="str">
            <v xml:space="preserve"> </v>
          </cell>
          <cell r="AF301" t="str">
            <v xml:space="preserve"> </v>
          </cell>
          <cell r="AG301" t="str">
            <v xml:space="preserve"> </v>
          </cell>
          <cell r="AH301" t="str">
            <v xml:space="preserve"> </v>
          </cell>
          <cell r="AI301" t="str">
            <v xml:space="preserve"> </v>
          </cell>
          <cell r="AJ301" t="str">
            <v xml:space="preserve"> </v>
          </cell>
          <cell r="AK301" t="str">
            <v xml:space="preserve"> </v>
          </cell>
          <cell r="AL301" t="str">
            <v xml:space="preserve"> </v>
          </cell>
          <cell r="AM301" t="str">
            <v xml:space="preserve"> </v>
          </cell>
          <cell r="AN301" t="str">
            <v xml:space="preserve"> </v>
          </cell>
          <cell r="AO301" t="str">
            <v xml:space="preserve"> </v>
          </cell>
          <cell r="AP301" t="str">
            <v xml:space="preserve"> </v>
          </cell>
          <cell r="AQ301" t="str">
            <v xml:space="preserve"> </v>
          </cell>
          <cell r="AR301" t="str">
            <v xml:space="preserve"> </v>
          </cell>
          <cell r="AS301" t="str">
            <v xml:space="preserve"> </v>
          </cell>
          <cell r="AT301" t="str">
            <v xml:space="preserve"> </v>
          </cell>
          <cell r="AU301" t="str">
            <v xml:space="preserve"> </v>
          </cell>
          <cell r="AV301" t="str">
            <v xml:space="preserve"> </v>
          </cell>
          <cell r="AW301" t="str">
            <v xml:space="preserve"> </v>
          </cell>
          <cell r="AX301" t="str">
            <v xml:space="preserve"> </v>
          </cell>
          <cell r="AY301" t="str">
            <v xml:space="preserve"> </v>
          </cell>
          <cell r="AZ301" t="str">
            <v xml:space="preserve"> </v>
          </cell>
          <cell r="BA301" t="str">
            <v xml:space="preserve"> </v>
          </cell>
          <cell r="BB301" t="str">
            <v xml:space="preserve"> </v>
          </cell>
          <cell r="BC301" t="str">
            <v xml:space="preserve"> </v>
          </cell>
          <cell r="BD301" t="str">
            <v xml:space="preserve"> </v>
          </cell>
          <cell r="BE301" t="str">
            <v xml:space="preserve"> </v>
          </cell>
          <cell r="BF301" t="str">
            <v xml:space="preserve"> </v>
          </cell>
          <cell r="BG301" t="str">
            <v xml:space="preserve"> </v>
          </cell>
          <cell r="BH301" t="str">
            <v xml:space="preserve"> </v>
          </cell>
          <cell r="BI301" t="str">
            <v xml:space="preserve"> </v>
          </cell>
          <cell r="BJ301" t="str">
            <v xml:space="preserve"> </v>
          </cell>
          <cell r="BK301" t="str">
            <v xml:space="preserve"> </v>
          </cell>
          <cell r="BL301" t="str">
            <v xml:space="preserve"> </v>
          </cell>
          <cell r="BM301" t="str">
            <v xml:space="preserve"> </v>
          </cell>
          <cell r="BN301" t="str">
            <v xml:space="preserve"> </v>
          </cell>
          <cell r="BO301" t="str">
            <v xml:space="preserve"> </v>
          </cell>
          <cell r="BP301" t="str">
            <v xml:space="preserve"> </v>
          </cell>
          <cell r="BQ301" t="str">
            <v xml:space="preserve"> </v>
          </cell>
          <cell r="BR301" t="str">
            <v xml:space="preserve"> </v>
          </cell>
          <cell r="BS301" t="str">
            <v xml:space="preserve"> </v>
          </cell>
          <cell r="BT301" t="str">
            <v xml:space="preserve"> </v>
          </cell>
          <cell r="BU301" t="str">
            <v xml:space="preserve"> </v>
          </cell>
          <cell r="BV301" t="str">
            <v xml:space="preserve"> </v>
          </cell>
          <cell r="BW301" t="str">
            <v xml:space="preserve"> </v>
          </cell>
          <cell r="BX301" t="str">
            <v xml:space="preserve"> </v>
          </cell>
          <cell r="BY301" t="str">
            <v xml:space="preserve"> </v>
          </cell>
          <cell r="BZ301" t="str">
            <v xml:space="preserve"> </v>
          </cell>
          <cell r="CA301" t="str">
            <v xml:space="preserve"> </v>
          </cell>
          <cell r="CB301" t="str">
            <v xml:space="preserve"> </v>
          </cell>
          <cell r="CC301" t="str">
            <v xml:space="preserve"> </v>
          </cell>
          <cell r="CD301" t="str">
            <v xml:space="preserve"> </v>
          </cell>
          <cell r="CE301" t="str">
            <v xml:space="preserve"> </v>
          </cell>
          <cell r="CF301" t="str">
            <v xml:space="preserve"> </v>
          </cell>
          <cell r="CG301" t="str">
            <v xml:space="preserve"> </v>
          </cell>
          <cell r="CH301" t="str">
            <v xml:space="preserve"> </v>
          </cell>
          <cell r="CI301" t="str">
            <v xml:space="preserve"> </v>
          </cell>
          <cell r="CJ301" t="str">
            <v xml:space="preserve"> </v>
          </cell>
          <cell r="CK301" t="str">
            <v xml:space="preserve"> </v>
          </cell>
          <cell r="CL301" t="str">
            <v xml:space="preserve"> </v>
          </cell>
          <cell r="CM301" t="str">
            <v xml:space="preserve"> </v>
          </cell>
        </row>
        <row r="305"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2.1185578180721309E-2</v>
          </cell>
          <cell r="AC305">
            <v>4.6936812194546595E-2</v>
          </cell>
          <cell r="AD305">
            <v>6.5584400570213086E-2</v>
          </cell>
          <cell r="AE305">
            <v>7.6873233445495126E-2</v>
          </cell>
          <cell r="AF305">
            <v>8.8740833126748075E-2</v>
          </cell>
          <cell r="AG305">
            <v>0.1030365543937577</v>
          </cell>
          <cell r="AH305">
            <v>0.11465459987963067</v>
          </cell>
          <cell r="AI305">
            <v>0.11704976515716758</v>
          </cell>
          <cell r="AJ305">
            <v>0.12214867269107854</v>
          </cell>
          <cell r="AK305">
            <v>0.1266707397119422</v>
          </cell>
          <cell r="AL305">
            <v>0.12836854950513432</v>
          </cell>
          <cell r="AM305">
            <v>0.13225676258834507</v>
          </cell>
          <cell r="AN305">
            <v>0.13884891414041234</v>
          </cell>
          <cell r="AO305">
            <v>0.14364935158412573</v>
          </cell>
          <cell r="AP305">
            <v>0.14588852658466678</v>
          </cell>
          <cell r="AQ305">
            <v>0.14824231992500048</v>
          </cell>
          <cell r="AR305">
            <v>0.150361406786921</v>
          </cell>
          <cell r="AS305">
            <v>0.15239255089741088</v>
          </cell>
          <cell r="AT305">
            <v>0.15412539022121519</v>
          </cell>
          <cell r="AU305">
            <v>0.15584876721018404</v>
          </cell>
          <cell r="AV305">
            <v>0.15781808266449859</v>
          </cell>
          <cell r="AW305">
            <v>0.15965839158508865</v>
          </cell>
          <cell r="AX305">
            <v>0.16200317777477546</v>
          </cell>
          <cell r="AY305">
            <v>0.1632867709563306</v>
          </cell>
          <cell r="AZ305">
            <v>0.1632867709563306</v>
          </cell>
          <cell r="BA305">
            <v>0.1641907106005509</v>
          </cell>
          <cell r="BB305">
            <v>0.16673201862913434</v>
          </cell>
          <cell r="BC305">
            <v>0.16774600290709518</v>
          </cell>
          <cell r="BD305">
            <v>0.16774600290709518</v>
          </cell>
          <cell r="BE305">
            <v>0.16841938798481815</v>
          </cell>
          <cell r="BF305">
            <v>0.1702864864853173</v>
          </cell>
          <cell r="BG305">
            <v>0.1702864864853173</v>
          </cell>
          <cell r="BH305">
            <v>0.1702864864853173</v>
          </cell>
          <cell r="BI305">
            <v>0.17083783031188848</v>
          </cell>
          <cell r="BJ305">
            <v>0.17181229306846491</v>
          </cell>
          <cell r="BK305">
            <v>0.17181229306846491</v>
          </cell>
          <cell r="BL305">
            <v>0.17570275433940252</v>
          </cell>
          <cell r="BM305">
            <v>0.17846763678112332</v>
          </cell>
          <cell r="BN305">
            <v>0.17846763678112332</v>
          </cell>
          <cell r="BO305">
            <v>0.17846763678112332</v>
          </cell>
          <cell r="BP305">
            <v>0.17846763678112332</v>
          </cell>
          <cell r="BQ305">
            <v>0.17846763678112332</v>
          </cell>
          <cell r="BR305">
            <v>0.17846763678112332</v>
          </cell>
          <cell r="BS305">
            <v>0.17846763678112332</v>
          </cell>
          <cell r="BT305">
            <v>0.17846763678112332</v>
          </cell>
          <cell r="BU305">
            <v>0.17846763678112332</v>
          </cell>
          <cell r="BV305">
            <v>0.17846763678112332</v>
          </cell>
          <cell r="BW305">
            <v>0.17846763678112332</v>
          </cell>
          <cell r="BX305">
            <v>0.17846763678112332</v>
          </cell>
          <cell r="BY305">
            <v>0.17846763678112332</v>
          </cell>
          <cell r="BZ305">
            <v>0.17846763678112332</v>
          </cell>
          <cell r="CA305">
            <v>0.17846763678112332</v>
          </cell>
          <cell r="CB305">
            <v>0.17846763678112332</v>
          </cell>
          <cell r="CC305">
            <v>0.17846763678112332</v>
          </cell>
          <cell r="CD305">
            <v>0.17846763678112332</v>
          </cell>
          <cell r="CE305">
            <v>0.17846763678112332</v>
          </cell>
          <cell r="CF305">
            <v>0.17846763678112332</v>
          </cell>
          <cell r="CG305">
            <v>0.17846763678112332</v>
          </cell>
          <cell r="CH305">
            <v>0.17846763678112332</v>
          </cell>
          <cell r="CI305">
            <v>0.17846763678112332</v>
          </cell>
          <cell r="CJ305">
            <v>0.17846763678112332</v>
          </cell>
          <cell r="CK305">
            <v>0.17846763678112332</v>
          </cell>
          <cell r="CL305">
            <v>0.17846763678112332</v>
          </cell>
          <cell r="CM305">
            <v>0.17846763678112332</v>
          </cell>
        </row>
        <row r="307">
          <cell r="J307">
            <v>-20000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-1439577.3346341467</v>
          </cell>
          <cell r="P307">
            <v>87779.119571683521</v>
          </cell>
          <cell r="Q307">
            <v>206421.87917792372</v>
          </cell>
          <cell r="R307">
            <v>134946.80563150448</v>
          </cell>
          <cell r="S307">
            <v>42227.080299393252</v>
          </cell>
          <cell r="T307">
            <v>87593.767593462966</v>
          </cell>
          <cell r="U307">
            <v>93459.025516477384</v>
          </cell>
          <cell r="V307">
            <v>115391.87551111911</v>
          </cell>
          <cell r="W307">
            <v>119967.53838612045</v>
          </cell>
          <cell r="X307">
            <v>114615.88035106925</v>
          </cell>
          <cell r="Y307">
            <v>95516.583672078777</v>
          </cell>
          <cell r="Z307">
            <v>88621.941140270297</v>
          </cell>
          <cell r="AA307">
            <v>116811.86466157713</v>
          </cell>
          <cell r="AB307">
            <v>128678.78803422255</v>
          </cell>
          <cell r="AC307">
            <v>139651.36354741058</v>
          </cell>
          <cell r="AD307">
            <v>121174.658922196</v>
          </cell>
          <cell r="AE307">
            <v>86293.628227378242</v>
          </cell>
          <cell r="AF307">
            <v>102529.74400781043</v>
          </cell>
          <cell r="AG307">
            <v>147135.29974931845</v>
          </cell>
          <cell r="AH307">
            <v>140439.9049042534</v>
          </cell>
          <cell r="AI307">
            <v>32975.556067707555</v>
          </cell>
          <cell r="AJ307">
            <v>75736.253270314235</v>
          </cell>
          <cell r="AK307">
            <v>75591.160168858638</v>
          </cell>
          <cell r="AL307">
            <v>30611.30613086588</v>
          </cell>
          <cell r="AM307">
            <v>77494.431041544405</v>
          </cell>
          <cell r="AN307">
            <v>147448.09707467558</v>
          </cell>
          <cell r="AO307">
            <v>124935.54590633807</v>
          </cell>
          <cell r="AP307">
            <v>64249.629065769856</v>
          </cell>
          <cell r="AQ307">
            <v>75100.283805840299</v>
          </cell>
          <cell r="AR307">
            <v>73459.848018652236</v>
          </cell>
          <cell r="AS307">
            <v>78385.008629181</v>
          </cell>
          <cell r="AT307">
            <v>72534.399150796395</v>
          </cell>
          <cell r="AU307">
            <v>80135.026757127576</v>
          </cell>
          <cell r="AV307">
            <v>99676.142222463881</v>
          </cell>
          <cell r="AW307">
            <v>104259.05613479987</v>
          </cell>
          <cell r="AX307">
            <v>145963.14077027552</v>
          </cell>
          <cell r="AY307">
            <v>89614.878116118314</v>
          </cell>
          <cell r="AZ307">
            <v>0</v>
          </cell>
          <cell r="BA307">
            <v>73444.27701433991</v>
          </cell>
          <cell r="BB307">
            <v>226709.62723070715</v>
          </cell>
          <cell r="BC307">
            <v>102068.63230967015</v>
          </cell>
          <cell r="BD307">
            <v>0</v>
          </cell>
          <cell r="BE307">
            <v>78916.552859697505</v>
          </cell>
          <cell r="BF307">
            <v>238880.24066845342</v>
          </cell>
          <cell r="BG307">
            <v>0</v>
          </cell>
          <cell r="BH307">
            <v>0</v>
          </cell>
          <cell r="BI307">
            <v>90096.348945868784</v>
          </cell>
          <cell r="BJ307">
            <v>172011.51006352605</v>
          </cell>
          <cell r="BK307">
            <v>0</v>
          </cell>
          <cell r="BL307">
            <v>847815.28404673317</v>
          </cell>
          <cell r="BM307">
            <v>725181.83430976281</v>
          </cell>
          <cell r="BN307">
            <v>0</v>
          </cell>
          <cell r="BO307">
            <v>0</v>
          </cell>
          <cell r="BP307">
            <v>0</v>
          </cell>
          <cell r="BQ307">
            <v>0</v>
          </cell>
          <cell r="BR307">
            <v>0</v>
          </cell>
          <cell r="BS307">
            <v>0</v>
          </cell>
          <cell r="BT307">
            <v>0</v>
          </cell>
          <cell r="BU307">
            <v>0</v>
          </cell>
          <cell r="BV307">
            <v>0</v>
          </cell>
          <cell r="BW307">
            <v>0</v>
          </cell>
          <cell r="BX307">
            <v>0</v>
          </cell>
          <cell r="BY307">
            <v>0</v>
          </cell>
          <cell r="BZ307">
            <v>0</v>
          </cell>
          <cell r="CA307">
            <v>0</v>
          </cell>
          <cell r="CB307">
            <v>0</v>
          </cell>
          <cell r="CC307">
            <v>0</v>
          </cell>
          <cell r="CD307">
            <v>0</v>
          </cell>
          <cell r="CE307">
            <v>0</v>
          </cell>
          <cell r="CF307">
            <v>0</v>
          </cell>
          <cell r="CG307">
            <v>0</v>
          </cell>
          <cell r="CH307">
            <v>0</v>
          </cell>
          <cell r="CI307">
            <v>0</v>
          </cell>
          <cell r="CJ307">
            <v>0</v>
          </cell>
          <cell r="CK307">
            <v>0</v>
          </cell>
          <cell r="CL307">
            <v>0</v>
          </cell>
          <cell r="CM307">
            <v>0</v>
          </cell>
        </row>
        <row r="308">
          <cell r="J308" t="str">
            <v xml:space="preserve"> </v>
          </cell>
          <cell r="K308" t="str">
            <v xml:space="preserve"> </v>
          </cell>
          <cell r="L308" t="str">
            <v xml:space="preserve"> </v>
          </cell>
          <cell r="M308" t="str">
            <v xml:space="preserve"> </v>
          </cell>
          <cell r="N308" t="str">
            <v xml:space="preserve"> </v>
          </cell>
          <cell r="O308" t="str">
            <v xml:space="preserve"> </v>
          </cell>
          <cell r="P308" t="str">
            <v xml:space="preserve"> </v>
          </cell>
          <cell r="Q308" t="str">
            <v xml:space="preserve"> </v>
          </cell>
          <cell r="R308" t="str">
            <v xml:space="preserve"> </v>
          </cell>
          <cell r="S308" t="str">
            <v xml:space="preserve"> </v>
          </cell>
          <cell r="T308" t="str">
            <v xml:space="preserve"> </v>
          </cell>
          <cell r="U308" t="str">
            <v xml:space="preserve"> </v>
          </cell>
          <cell r="V308" t="str">
            <v xml:space="preserve"> </v>
          </cell>
          <cell r="W308" t="str">
            <v xml:space="preserve"> </v>
          </cell>
          <cell r="X308" t="str">
            <v xml:space="preserve"> </v>
          </cell>
          <cell r="Y308" t="str">
            <v xml:space="preserve"> </v>
          </cell>
          <cell r="Z308" t="str">
            <v xml:space="preserve"> </v>
          </cell>
          <cell r="AA308" t="str">
            <v xml:space="preserve"> </v>
          </cell>
          <cell r="AB308" t="str">
            <v xml:space="preserve"> </v>
          </cell>
          <cell r="AC308" t="str">
            <v xml:space="preserve"> </v>
          </cell>
          <cell r="AD308" t="str">
            <v xml:space="preserve"> </v>
          </cell>
          <cell r="AE308" t="str">
            <v xml:space="preserve"> </v>
          </cell>
          <cell r="AF308" t="str">
            <v xml:space="preserve"> </v>
          </cell>
          <cell r="AG308" t="str">
            <v xml:space="preserve"> </v>
          </cell>
          <cell r="AH308" t="str">
            <v xml:space="preserve"> </v>
          </cell>
          <cell r="AI308" t="str">
            <v xml:space="preserve"> </v>
          </cell>
          <cell r="AJ308" t="str">
            <v xml:space="preserve"> </v>
          </cell>
          <cell r="AK308" t="str">
            <v xml:space="preserve"> </v>
          </cell>
          <cell r="AL308" t="str">
            <v xml:space="preserve"> </v>
          </cell>
          <cell r="AM308" t="str">
            <v xml:space="preserve"> </v>
          </cell>
          <cell r="AN308" t="str">
            <v xml:space="preserve"> </v>
          </cell>
          <cell r="AO308" t="str">
            <v xml:space="preserve"> </v>
          </cell>
          <cell r="AP308" t="str">
            <v xml:space="preserve"> </v>
          </cell>
          <cell r="AQ308" t="str">
            <v xml:space="preserve"> </v>
          </cell>
          <cell r="AR308" t="str">
            <v xml:space="preserve"> </v>
          </cell>
          <cell r="AS308" t="str">
            <v xml:space="preserve"> </v>
          </cell>
          <cell r="AT308" t="str">
            <v xml:space="preserve"> </v>
          </cell>
          <cell r="AU308" t="str">
            <v xml:space="preserve"> </v>
          </cell>
          <cell r="AV308" t="str">
            <v xml:space="preserve"> </v>
          </cell>
          <cell r="AW308" t="str">
            <v xml:space="preserve"> </v>
          </cell>
          <cell r="AX308" t="str">
            <v xml:space="preserve"> </v>
          </cell>
          <cell r="AY308" t="str">
            <v xml:space="preserve"> </v>
          </cell>
          <cell r="AZ308" t="str">
            <v xml:space="preserve"> </v>
          </cell>
          <cell r="BA308" t="str">
            <v xml:space="preserve"> </v>
          </cell>
          <cell r="BB308" t="str">
            <v xml:space="preserve"> </v>
          </cell>
          <cell r="BC308" t="str">
            <v xml:space="preserve"> </v>
          </cell>
          <cell r="BD308" t="str">
            <v xml:space="preserve"> </v>
          </cell>
          <cell r="BE308" t="str">
            <v xml:space="preserve"> </v>
          </cell>
          <cell r="BF308" t="str">
            <v xml:space="preserve"> </v>
          </cell>
          <cell r="BG308" t="str">
            <v xml:space="preserve"> </v>
          </cell>
          <cell r="BH308" t="str">
            <v xml:space="preserve"> </v>
          </cell>
          <cell r="BI308" t="str">
            <v xml:space="preserve"> </v>
          </cell>
          <cell r="BJ308" t="str">
            <v xml:space="preserve"> </v>
          </cell>
          <cell r="BK308" t="str">
            <v xml:space="preserve"> </v>
          </cell>
          <cell r="BL308" t="str">
            <v xml:space="preserve"> </v>
          </cell>
          <cell r="BM308" t="str">
            <v xml:space="preserve"> </v>
          </cell>
          <cell r="BN308" t="str">
            <v xml:space="preserve"> </v>
          </cell>
          <cell r="BO308" t="str">
            <v xml:space="preserve"> </v>
          </cell>
          <cell r="BP308" t="str">
            <v xml:space="preserve"> </v>
          </cell>
          <cell r="BQ308" t="str">
            <v xml:space="preserve"> </v>
          </cell>
          <cell r="BR308" t="str">
            <v xml:space="preserve"> </v>
          </cell>
          <cell r="BS308" t="str">
            <v xml:space="preserve"> </v>
          </cell>
          <cell r="BT308" t="str">
            <v xml:space="preserve"> </v>
          </cell>
          <cell r="BU308" t="str">
            <v xml:space="preserve"> </v>
          </cell>
          <cell r="BV308" t="str">
            <v xml:space="preserve"> </v>
          </cell>
          <cell r="BW308" t="str">
            <v xml:space="preserve"> </v>
          </cell>
          <cell r="BX308" t="str">
            <v xml:space="preserve"> </v>
          </cell>
          <cell r="BY308" t="str">
            <v xml:space="preserve"> </v>
          </cell>
          <cell r="BZ308" t="str">
            <v xml:space="preserve"> </v>
          </cell>
          <cell r="CA308" t="str">
            <v xml:space="preserve"> </v>
          </cell>
          <cell r="CB308" t="str">
            <v xml:space="preserve"> </v>
          </cell>
          <cell r="CC308" t="str">
            <v xml:space="preserve"> </v>
          </cell>
          <cell r="CD308" t="str">
            <v xml:space="preserve"> </v>
          </cell>
          <cell r="CE308" t="str">
            <v xml:space="preserve"> </v>
          </cell>
          <cell r="CF308" t="str">
            <v xml:space="preserve"> </v>
          </cell>
          <cell r="CG308" t="str">
            <v xml:space="preserve"> </v>
          </cell>
          <cell r="CH308" t="str">
            <v xml:space="preserve"> </v>
          </cell>
          <cell r="CI308" t="str">
            <v xml:space="preserve"> </v>
          </cell>
          <cell r="CJ308" t="str">
            <v xml:space="preserve"> </v>
          </cell>
          <cell r="CK308" t="str">
            <v xml:space="preserve"> </v>
          </cell>
          <cell r="CL308" t="str">
            <v xml:space="preserve"> </v>
          </cell>
          <cell r="CM308" t="str">
            <v xml:space="preserve"> </v>
          </cell>
        </row>
        <row r="309">
          <cell r="J309" t="str">
            <v xml:space="preserve"> </v>
          </cell>
          <cell r="K309" t="str">
            <v xml:space="preserve"> </v>
          </cell>
          <cell r="L309" t="str">
            <v xml:space="preserve"> </v>
          </cell>
          <cell r="M309" t="str">
            <v xml:space="preserve"> </v>
          </cell>
          <cell r="N309" t="str">
            <v xml:space="preserve"> </v>
          </cell>
          <cell r="O309" t="str">
            <v xml:space="preserve"> </v>
          </cell>
          <cell r="P309" t="str">
            <v xml:space="preserve"> </v>
          </cell>
          <cell r="Q309" t="str">
            <v xml:space="preserve"> </v>
          </cell>
          <cell r="R309" t="str">
            <v xml:space="preserve"> </v>
          </cell>
          <cell r="S309" t="str">
            <v xml:space="preserve"> </v>
          </cell>
          <cell r="T309" t="str">
            <v xml:space="preserve"> </v>
          </cell>
          <cell r="U309" t="str">
            <v xml:space="preserve"> </v>
          </cell>
          <cell r="V309" t="str">
            <v xml:space="preserve"> </v>
          </cell>
          <cell r="W309" t="str">
            <v xml:space="preserve"> </v>
          </cell>
          <cell r="X309" t="str">
            <v xml:space="preserve"> </v>
          </cell>
          <cell r="Y309" t="str">
            <v xml:space="preserve"> </v>
          </cell>
          <cell r="Z309" t="str">
            <v xml:space="preserve"> </v>
          </cell>
          <cell r="AA309" t="str">
            <v xml:space="preserve"> </v>
          </cell>
          <cell r="AB309" t="str">
            <v xml:space="preserve"> </v>
          </cell>
          <cell r="AC309" t="str">
            <v xml:space="preserve"> </v>
          </cell>
          <cell r="AD309" t="str">
            <v xml:space="preserve"> </v>
          </cell>
          <cell r="AE309" t="str">
            <v xml:space="preserve"> </v>
          </cell>
          <cell r="AF309" t="str">
            <v xml:space="preserve"> </v>
          </cell>
          <cell r="AG309" t="str">
            <v xml:space="preserve"> </v>
          </cell>
          <cell r="AH309" t="str">
            <v xml:space="preserve"> </v>
          </cell>
          <cell r="AI309" t="str">
            <v xml:space="preserve"> </v>
          </cell>
          <cell r="AJ309" t="str">
            <v xml:space="preserve"> </v>
          </cell>
          <cell r="AK309" t="str">
            <v xml:space="preserve"> </v>
          </cell>
          <cell r="AL309" t="str">
            <v xml:space="preserve"> </v>
          </cell>
          <cell r="AM309" t="str">
            <v xml:space="preserve"> </v>
          </cell>
          <cell r="AN309" t="str">
            <v xml:space="preserve"> </v>
          </cell>
          <cell r="AO309" t="str">
            <v xml:space="preserve"> </v>
          </cell>
          <cell r="AP309" t="str">
            <v xml:space="preserve"> </v>
          </cell>
          <cell r="AQ309" t="str">
            <v xml:space="preserve"> </v>
          </cell>
          <cell r="AR309" t="str">
            <v xml:space="preserve"> </v>
          </cell>
          <cell r="AS309" t="str">
            <v xml:space="preserve"> </v>
          </cell>
          <cell r="AT309" t="str">
            <v xml:space="preserve"> </v>
          </cell>
          <cell r="AU309" t="str">
            <v xml:space="preserve"> </v>
          </cell>
          <cell r="AV309" t="str">
            <v xml:space="preserve"> </v>
          </cell>
          <cell r="AW309" t="str">
            <v xml:space="preserve"> </v>
          </cell>
          <cell r="AX309" t="str">
            <v xml:space="preserve"> </v>
          </cell>
          <cell r="AY309" t="str">
            <v xml:space="preserve"> </v>
          </cell>
          <cell r="AZ309" t="str">
            <v xml:space="preserve"> </v>
          </cell>
          <cell r="BA309" t="str">
            <v xml:space="preserve"> </v>
          </cell>
          <cell r="BB309" t="str">
            <v xml:space="preserve"> </v>
          </cell>
          <cell r="BC309" t="str">
            <v xml:space="preserve"> </v>
          </cell>
          <cell r="BD309" t="str">
            <v xml:space="preserve"> </v>
          </cell>
          <cell r="BE309" t="str">
            <v xml:space="preserve"> </v>
          </cell>
          <cell r="BF309" t="str">
            <v xml:space="preserve"> </v>
          </cell>
          <cell r="BG309" t="str">
            <v xml:space="preserve"> </v>
          </cell>
          <cell r="BH309" t="str">
            <v xml:space="preserve"> </v>
          </cell>
          <cell r="BI309" t="str">
            <v xml:space="preserve"> </v>
          </cell>
          <cell r="BJ309" t="str">
            <v xml:space="preserve"> </v>
          </cell>
          <cell r="BK309" t="str">
            <v xml:space="preserve"> </v>
          </cell>
          <cell r="BL309" t="str">
            <v xml:space="preserve"> </v>
          </cell>
          <cell r="BM309" t="str">
            <v xml:space="preserve"> </v>
          </cell>
          <cell r="BN309" t="str">
            <v xml:space="preserve"> </v>
          </cell>
          <cell r="BO309" t="str">
            <v xml:space="preserve"> </v>
          </cell>
          <cell r="BP309" t="str">
            <v xml:space="preserve"> </v>
          </cell>
          <cell r="BQ309" t="str">
            <v xml:space="preserve"> </v>
          </cell>
          <cell r="BR309" t="str">
            <v xml:space="preserve"> </v>
          </cell>
          <cell r="BS309" t="str">
            <v xml:space="preserve"> </v>
          </cell>
          <cell r="BT309" t="str">
            <v xml:space="preserve"> </v>
          </cell>
          <cell r="BU309" t="str">
            <v xml:space="preserve"> </v>
          </cell>
          <cell r="BV309" t="str">
            <v xml:space="preserve"> </v>
          </cell>
          <cell r="BW309" t="str">
            <v xml:space="preserve"> </v>
          </cell>
          <cell r="BX309" t="str">
            <v xml:space="preserve"> </v>
          </cell>
          <cell r="BY309" t="str">
            <v xml:space="preserve"> </v>
          </cell>
          <cell r="BZ309" t="str">
            <v xml:space="preserve"> </v>
          </cell>
          <cell r="CA309" t="str">
            <v xml:space="preserve"> </v>
          </cell>
          <cell r="CB309" t="str">
            <v xml:space="preserve"> </v>
          </cell>
          <cell r="CC309" t="str">
            <v xml:space="preserve"> </v>
          </cell>
          <cell r="CD309" t="str">
            <v xml:space="preserve"> </v>
          </cell>
          <cell r="CE309" t="str">
            <v xml:space="preserve"> </v>
          </cell>
          <cell r="CF309" t="str">
            <v xml:space="preserve"> </v>
          </cell>
          <cell r="CG309" t="str">
            <v xml:space="preserve"> </v>
          </cell>
          <cell r="CH309" t="str">
            <v xml:space="preserve"> </v>
          </cell>
          <cell r="CI309" t="str">
            <v xml:space="preserve"> </v>
          </cell>
          <cell r="CJ309" t="str">
            <v xml:space="preserve"> </v>
          </cell>
          <cell r="CK309" t="str">
            <v xml:space="preserve"> </v>
          </cell>
          <cell r="CL309" t="str">
            <v xml:space="preserve"> </v>
          </cell>
          <cell r="CM309" t="str">
            <v xml:space="preserve"> </v>
          </cell>
        </row>
        <row r="313"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3.8029396631857226E-2</v>
          </cell>
          <cell r="AE313">
            <v>4.9144719116816393E-2</v>
          </cell>
          <cell r="AF313">
            <v>6.0690423657934423E-2</v>
          </cell>
          <cell r="AG313">
            <v>7.4771961032568557E-2</v>
          </cell>
          <cell r="AH313">
            <v>8.6076253279735004E-2</v>
          </cell>
          <cell r="AI313">
            <v>8.8437174558372744E-2</v>
          </cell>
          <cell r="AJ313">
            <v>9.340406103492449E-2</v>
          </cell>
          <cell r="AK313">
            <v>9.786516993371408E-2</v>
          </cell>
          <cell r="AL313">
            <v>9.9519994272260881E-2</v>
          </cell>
          <cell r="AM313">
            <v>0.10335786043109474</v>
          </cell>
          <cell r="AN313">
            <v>0.10978642254523141</v>
          </cell>
          <cell r="AO313">
            <v>0.11452642123933066</v>
          </cell>
          <cell r="AP313">
            <v>0.11671048859391253</v>
          </cell>
          <cell r="AQ313">
            <v>0.11903556022297956</v>
          </cell>
          <cell r="AR313">
            <v>0.12110367503172736</v>
          </cell>
          <cell r="AS313">
            <v>0.12311114345421226</v>
          </cell>
          <cell r="AT313">
            <v>0.12480321190598365</v>
          </cell>
          <cell r="AU313">
            <v>0.12650740422319862</v>
          </cell>
          <cell r="AV313">
            <v>0.1284313791748386</v>
          </cell>
          <cell r="AW313">
            <v>0.13025201998220814</v>
          </cell>
          <cell r="AX313">
            <v>0.13254368995473897</v>
          </cell>
          <cell r="AY313">
            <v>0.13381409292618707</v>
          </cell>
          <cell r="AZ313">
            <v>0.13381409292618707</v>
          </cell>
          <cell r="BA313">
            <v>0.13470928001508353</v>
          </cell>
          <cell r="BB313">
            <v>0.13719566315626963</v>
          </cell>
          <cell r="BC313">
            <v>0.13820024639473627</v>
          </cell>
          <cell r="BD313">
            <v>0.13820024639473627</v>
          </cell>
          <cell r="BE313">
            <v>0.13886778462822558</v>
          </cell>
          <cell r="BF313">
            <v>0.14069636414531694</v>
          </cell>
          <cell r="BG313">
            <v>0.14069636414531694</v>
          </cell>
          <cell r="BH313">
            <v>0.14069636414531694</v>
          </cell>
          <cell r="BI313">
            <v>0.14124366328356985</v>
          </cell>
          <cell r="BJ313">
            <v>0.14219933247940797</v>
          </cell>
          <cell r="BK313">
            <v>0.14219933247940797</v>
          </cell>
          <cell r="BL313">
            <v>0.14601656576892119</v>
          </cell>
          <cell r="BM313">
            <v>0.1487612911296452</v>
          </cell>
          <cell r="BN313">
            <v>0.1487612911296452</v>
          </cell>
          <cell r="BO313">
            <v>0.1487612911296452</v>
          </cell>
          <cell r="BP313">
            <v>0.1487612911296452</v>
          </cell>
          <cell r="BQ313">
            <v>0.1487612911296452</v>
          </cell>
          <cell r="BR313">
            <v>0.1487612911296452</v>
          </cell>
          <cell r="BS313">
            <v>0.1487612911296452</v>
          </cell>
          <cell r="BT313">
            <v>0.1487612911296452</v>
          </cell>
          <cell r="BU313">
            <v>0.1487612911296452</v>
          </cell>
          <cell r="BV313">
            <v>0.1487612911296452</v>
          </cell>
          <cell r="BW313">
            <v>0.1487612911296452</v>
          </cell>
          <cell r="BX313">
            <v>0.1487612911296452</v>
          </cell>
          <cell r="BY313">
            <v>0.1487612911296452</v>
          </cell>
          <cell r="BZ313">
            <v>0.1487612911296452</v>
          </cell>
          <cell r="CA313">
            <v>0.1487612911296452</v>
          </cell>
          <cell r="CB313">
            <v>0.1487612911296452</v>
          </cell>
          <cell r="CC313">
            <v>0.1487612911296452</v>
          </cell>
          <cell r="CD313">
            <v>0.1487612911296452</v>
          </cell>
          <cell r="CE313">
            <v>0.1487612911296452</v>
          </cell>
          <cell r="CF313">
            <v>0.1487612911296452</v>
          </cell>
          <cell r="CG313">
            <v>0.1487612911296452</v>
          </cell>
          <cell r="CH313">
            <v>0.1487612911296452</v>
          </cell>
          <cell r="CI313">
            <v>0.1487612911296452</v>
          </cell>
          <cell r="CJ313">
            <v>0.1487612911296452</v>
          </cell>
          <cell r="CK313">
            <v>0.1487612911296452</v>
          </cell>
          <cell r="CL313">
            <v>0.1487612911296452</v>
          </cell>
          <cell r="CM313">
            <v>0.1487612911296452</v>
          </cell>
        </row>
        <row r="317">
          <cell r="J317">
            <v>0</v>
          </cell>
          <cell r="K317">
            <v>-1484813.8620047907</v>
          </cell>
          <cell r="L317">
            <v>-1652430.2018014228</v>
          </cell>
          <cell r="M317">
            <v>-5830981.0324293049</v>
          </cell>
          <cell r="N317">
            <v>-4145487.6097393399</v>
          </cell>
          <cell r="O317">
            <v>-4443855.563444566</v>
          </cell>
          <cell r="P317">
            <v>720150.54961398325</v>
          </cell>
          <cell r="Q317">
            <v>807492.7054098018</v>
          </cell>
          <cell r="R317">
            <v>812935.33194656787</v>
          </cell>
          <cell r="S317">
            <v>814985.6218755981</v>
          </cell>
          <cell r="T317">
            <v>834644.75633900997</v>
          </cell>
          <cell r="U317">
            <v>837652.84035005304</v>
          </cell>
          <cell r="V317">
            <v>855714.57379773073</v>
          </cell>
          <cell r="W317">
            <v>858307.2135301698</v>
          </cell>
          <cell r="X317">
            <v>874423.30133947299</v>
          </cell>
          <cell r="Y317">
            <v>879899.27163822437</v>
          </cell>
          <cell r="Z317">
            <v>870554.97229325783</v>
          </cell>
          <cell r="AA317">
            <v>879402.98790727102</v>
          </cell>
          <cell r="AB317">
            <v>862608.51443002955</v>
          </cell>
          <cell r="AC317">
            <v>856683.25475451886</v>
          </cell>
          <cell r="AD317">
            <v>860483.86562061252</v>
          </cell>
          <cell r="AE317">
            <v>864795.87943278602</v>
          </cell>
          <cell r="AF317">
            <v>884153.34351165267</v>
          </cell>
          <cell r="AG317">
            <v>887251.47759096813</v>
          </cell>
          <cell r="AH317">
            <v>878712.10798897617</v>
          </cell>
          <cell r="AI317">
            <v>903662.88276878593</v>
          </cell>
          <cell r="AJ317">
            <v>879513.4110218531</v>
          </cell>
          <cell r="AK317">
            <v>906521.43098243373</v>
          </cell>
          <cell r="AL317">
            <v>972162.83573288657</v>
          </cell>
          <cell r="AM317">
            <v>941596.2710763081</v>
          </cell>
          <cell r="AN317">
            <v>992361.33753347839</v>
          </cell>
          <cell r="AO317">
            <v>984958.05048690829</v>
          </cell>
          <cell r="AP317">
            <v>997607.53279711655</v>
          </cell>
          <cell r="AQ317">
            <v>1004435.3800740232</v>
          </cell>
          <cell r="AR317">
            <v>1002148.976117431</v>
          </cell>
          <cell r="AS317">
            <v>1039602.1304537765</v>
          </cell>
          <cell r="AT317">
            <v>1035910.3666509819</v>
          </cell>
          <cell r="AU317">
            <v>1036042.4307549651</v>
          </cell>
          <cell r="AV317">
            <v>1050858.1491756765</v>
          </cell>
          <cell r="AW317">
            <v>1015734.296426309</v>
          </cell>
          <cell r="AX317">
            <v>1028372.0263232541</v>
          </cell>
          <cell r="AY317">
            <v>1044988.6006395323</v>
          </cell>
          <cell r="AZ317">
            <v>1276490.4086683402</v>
          </cell>
          <cell r="BA317">
            <v>919123.39760840521</v>
          </cell>
          <cell r="BB317">
            <v>995412.67258385848</v>
          </cell>
          <cell r="BC317">
            <v>1300580.5812671559</v>
          </cell>
          <cell r="BD317">
            <v>1305421.1784224736</v>
          </cell>
          <cell r="BE317">
            <v>608516.75997916493</v>
          </cell>
          <cell r="BF317">
            <v>1433148.1833492701</v>
          </cell>
          <cell r="BG317">
            <v>1348482.039670463</v>
          </cell>
          <cell r="BH317">
            <v>1384633.0078529459</v>
          </cell>
          <cell r="BI317">
            <v>836428.64484037634</v>
          </cell>
          <cell r="BJ317">
            <v>1369592.4794578147</v>
          </cell>
          <cell r="BK317">
            <v>1423432.575639917</v>
          </cell>
          <cell r="BL317">
            <v>1109022.7491909168</v>
          </cell>
          <cell r="BM317">
            <v>1377615.6207578054</v>
          </cell>
          <cell r="BN317">
            <v>216946.79741627831</v>
          </cell>
          <cell r="BO317">
            <v>0</v>
          </cell>
          <cell r="BP317">
            <v>0</v>
          </cell>
          <cell r="BQ317">
            <v>0</v>
          </cell>
          <cell r="BR317">
            <v>0</v>
          </cell>
          <cell r="BS317">
            <v>0</v>
          </cell>
          <cell r="BT317">
            <v>0</v>
          </cell>
          <cell r="BU317">
            <v>0</v>
          </cell>
          <cell r="BV317">
            <v>0</v>
          </cell>
          <cell r="BW317">
            <v>0</v>
          </cell>
          <cell r="BX317">
            <v>0</v>
          </cell>
          <cell r="BY317">
            <v>0</v>
          </cell>
          <cell r="BZ317">
            <v>0</v>
          </cell>
          <cell r="CA317">
            <v>0</v>
          </cell>
          <cell r="CB317">
            <v>0</v>
          </cell>
          <cell r="CC317">
            <v>0</v>
          </cell>
          <cell r="CD317">
            <v>0</v>
          </cell>
          <cell r="CE317">
            <v>0</v>
          </cell>
          <cell r="CF317">
            <v>0</v>
          </cell>
          <cell r="CG317">
            <v>0</v>
          </cell>
          <cell r="CH317">
            <v>0</v>
          </cell>
          <cell r="CI317">
            <v>0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</row>
        <row r="320">
          <cell r="J320">
            <v>8.7662242993874484E-2</v>
          </cell>
        </row>
        <row r="321"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2.3992319668791007E-2</v>
          </cell>
          <cell r="AN321">
            <v>2.9829100929624541E-2</v>
          </cell>
          <cell r="AO321">
            <v>3.503607643180251E-2</v>
          </cell>
          <cell r="AP321">
            <v>3.9792231668069444E-2</v>
          </cell>
          <cell r="AQ321">
            <v>4.4121538499957147E-2</v>
          </cell>
          <cell r="AR321">
            <v>4.8037771144884056E-2</v>
          </cell>
          <cell r="AS321">
            <v>5.1727004813568511E-2</v>
          </cell>
          <cell r="AT321">
            <v>5.5070440486204797E-2</v>
          </cell>
          <cell r="AU321">
            <v>5.811986082382159E-2</v>
          </cell>
          <cell r="AV321">
            <v>6.094596659325302E-2</v>
          </cell>
          <cell r="AW321">
            <v>6.3448686539450572E-2</v>
          </cell>
          <cell r="AX321">
            <v>6.5776234373372322E-2</v>
          </cell>
          <cell r="AY321">
            <v>6.7951141777792268E-2</v>
          </cell>
          <cell r="AZ321">
            <v>7.0384669304213165E-2</v>
          </cell>
          <cell r="BA321">
            <v>7.1997026830842747E-2</v>
          </cell>
          <cell r="BB321">
            <v>7.3616440428388552E-2</v>
          </cell>
          <cell r="BC321">
            <v>7.5566338278610479E-2</v>
          </cell>
          <cell r="BD321">
            <v>7.7362286104792899E-2</v>
          </cell>
          <cell r="BE321">
            <v>7.8141361637202866E-2</v>
          </cell>
          <cell r="BF321">
            <v>7.9847823468855994E-2</v>
          </cell>
          <cell r="BG321">
            <v>8.1324429086584216E-2</v>
          </cell>
          <cell r="BH321">
            <v>8.2722584945471134E-2</v>
          </cell>
          <cell r="BI321">
            <v>8.3508353168986416E-2</v>
          </cell>
          <cell r="BJ321">
            <v>8.4707293729109123E-2</v>
          </cell>
          <cell r="BK321">
            <v>8.5860493481311195E-2</v>
          </cell>
          <cell r="BL321">
            <v>8.6695805765843348E-2</v>
          </cell>
          <cell r="BM321">
            <v>8.7662242993874484E-2</v>
          </cell>
          <cell r="BN321">
            <v>8.7805524197880791E-2</v>
          </cell>
          <cell r="BO321">
            <v>8.7805524197880791E-2</v>
          </cell>
          <cell r="BP321">
            <v>8.7805524197880791E-2</v>
          </cell>
          <cell r="BQ321">
            <v>8.7805524197880791E-2</v>
          </cell>
          <cell r="BR321">
            <v>8.7805524197880791E-2</v>
          </cell>
          <cell r="BS321">
            <v>8.7805524197880791E-2</v>
          </cell>
          <cell r="BT321">
            <v>8.7805524197880791E-2</v>
          </cell>
          <cell r="BU321">
            <v>8.7805524197880791E-2</v>
          </cell>
          <cell r="BV321">
            <v>8.7805524197880791E-2</v>
          </cell>
          <cell r="BW321">
            <v>8.7805524197880791E-2</v>
          </cell>
          <cell r="BX321">
            <v>8.7805524197880791E-2</v>
          </cell>
          <cell r="BY321">
            <v>8.7805524197880791E-2</v>
          </cell>
          <cell r="BZ321">
            <v>8.7805524197880791E-2</v>
          </cell>
          <cell r="CA321">
            <v>8.7805524197880791E-2</v>
          </cell>
          <cell r="CB321">
            <v>8.7805524197880791E-2</v>
          </cell>
          <cell r="CC321">
            <v>8.7805524197880791E-2</v>
          </cell>
          <cell r="CD321">
            <v>8.7805524197880791E-2</v>
          </cell>
          <cell r="CE321">
            <v>8.7805524197880791E-2</v>
          </cell>
          <cell r="CF321">
            <v>8.7805524197880791E-2</v>
          </cell>
          <cell r="CG321">
            <v>8.7805524197880791E-2</v>
          </cell>
          <cell r="CH321">
            <v>8.7805524197880791E-2</v>
          </cell>
          <cell r="CI321">
            <v>8.7805524197880791E-2</v>
          </cell>
          <cell r="CJ321">
            <v>8.7805524197880791E-2</v>
          </cell>
          <cell r="CK321">
            <v>8.7805524197880791E-2</v>
          </cell>
          <cell r="CL321">
            <v>8.7805524197880791E-2</v>
          </cell>
          <cell r="CM321">
            <v>8.7805524197880791E-2</v>
          </cell>
        </row>
        <row r="324">
          <cell r="J324">
            <v>0</v>
          </cell>
          <cell r="K324">
            <v>-1484813.8620047907</v>
          </cell>
          <cell r="L324">
            <v>-1652430.2018014228</v>
          </cell>
          <cell r="M324">
            <v>-5830981.0324293049</v>
          </cell>
          <cell r="N324">
            <v>-4044378.1558432588</v>
          </cell>
          <cell r="O324">
            <v>-4335468.8423849428</v>
          </cell>
          <cell r="P324">
            <v>685449.66054870514</v>
          </cell>
          <cell r="Q324">
            <v>768583.18182967464</v>
          </cell>
          <cell r="R324">
            <v>754891.27036143339</v>
          </cell>
          <cell r="S324">
            <v>756795.16838174558</v>
          </cell>
          <cell r="T324">
            <v>756146.9551840605</v>
          </cell>
          <cell r="U324">
            <v>758872.13083347678</v>
          </cell>
          <cell r="V324">
            <v>756326.99502107489</v>
          </cell>
          <cell r="W324">
            <v>758618.51076481794</v>
          </cell>
          <cell r="X324">
            <v>754012.47226786544</v>
          </cell>
          <cell r="Y324">
            <v>758734.38429457159</v>
          </cell>
          <cell r="Z324">
            <v>732367.63341932709</v>
          </cell>
          <cell r="AA324">
            <v>739811.1613548717</v>
          </cell>
          <cell r="AB324">
            <v>707982.98017262237</v>
          </cell>
          <cell r="AC324">
            <v>703119.84361276985</v>
          </cell>
          <cell r="AD324">
            <v>689013.83604693785</v>
          </cell>
          <cell r="AE324">
            <v>692466.58780268428</v>
          </cell>
          <cell r="AF324">
            <v>690699.178831761</v>
          </cell>
          <cell r="AG324">
            <v>693119.4362228543</v>
          </cell>
          <cell r="AH324">
            <v>669705.84813466622</v>
          </cell>
          <cell r="AI324">
            <v>688721.9509442331</v>
          </cell>
          <cell r="AJ324">
            <v>653967.37274157233</v>
          </cell>
          <cell r="AK324">
            <v>674049.34492668323</v>
          </cell>
          <cell r="AL324">
            <v>705226.72949416924</v>
          </cell>
          <cell r="AM324">
            <v>683053.12067854311</v>
          </cell>
          <cell r="AN324">
            <v>702321.10659317253</v>
          </cell>
          <cell r="AO324">
            <v>697081.59901229746</v>
          </cell>
          <cell r="AP324">
            <v>688813.64063952828</v>
          </cell>
          <cell r="AQ324">
            <v>693528.03401158913</v>
          </cell>
          <cell r="AR324">
            <v>675072.53739565064</v>
          </cell>
          <cell r="AS324">
            <v>700301.91599489097</v>
          </cell>
          <cell r="AT324">
            <v>680795.17253534682</v>
          </cell>
          <cell r="AU324">
            <v>680881.96441170154</v>
          </cell>
          <cell r="AV324">
            <v>673774.42080468487</v>
          </cell>
          <cell r="AW324">
            <v>651254.20381707523</v>
          </cell>
          <cell r="AX324">
            <v>643275.20526678709</v>
          </cell>
          <cell r="AY324">
            <v>653669.333053743</v>
          </cell>
          <cell r="AZ324">
            <v>779005.00524828234</v>
          </cell>
          <cell r="BA324">
            <v>560914.30246209353</v>
          </cell>
          <cell r="BB324">
            <v>592655.05388427328</v>
          </cell>
          <cell r="BC324">
            <v>774347.84155492065</v>
          </cell>
          <cell r="BD324">
            <v>758273.04069841211</v>
          </cell>
          <cell r="BE324">
            <v>353465.88636086707</v>
          </cell>
          <cell r="BF324">
            <v>812161.11720629002</v>
          </cell>
          <cell r="BG324">
            <v>764181.04742799955</v>
          </cell>
          <cell r="BH324">
            <v>765529.46463364875</v>
          </cell>
          <cell r="BI324">
            <v>462440.78326703119</v>
          </cell>
          <cell r="BJ324">
            <v>738745.29480005219</v>
          </cell>
          <cell r="BK324">
            <v>767786.1360157223</v>
          </cell>
          <cell r="BL324">
            <v>583606.27746219526</v>
          </cell>
          <cell r="BM324">
            <v>724949.17240496492</v>
          </cell>
          <cell r="BN324">
            <v>111380.4268292683</v>
          </cell>
          <cell r="BO324">
            <v>0</v>
          </cell>
          <cell r="BP324">
            <v>0</v>
          </cell>
          <cell r="BQ324">
            <v>0</v>
          </cell>
          <cell r="BR324">
            <v>0</v>
          </cell>
          <cell r="BS324">
            <v>0</v>
          </cell>
          <cell r="BT324">
            <v>0</v>
          </cell>
          <cell r="BU324">
            <v>0</v>
          </cell>
          <cell r="BV324">
            <v>0</v>
          </cell>
          <cell r="BW324">
            <v>0</v>
          </cell>
          <cell r="BX324">
            <v>0</v>
          </cell>
          <cell r="BY324">
            <v>0</v>
          </cell>
          <cell r="BZ324">
            <v>0</v>
          </cell>
          <cell r="CA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G324">
            <v>0</v>
          </cell>
          <cell r="CH324">
            <v>0</v>
          </cell>
          <cell r="CI324">
            <v>0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</row>
        <row r="327">
          <cell r="J327">
            <v>0</v>
          </cell>
        </row>
        <row r="328"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-3.8244268713956031E-2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0</v>
          </cell>
          <cell r="BP328">
            <v>0</v>
          </cell>
          <cell r="BQ328">
            <v>0</v>
          </cell>
          <cell r="BR328">
            <v>0</v>
          </cell>
          <cell r="BS328">
            <v>0</v>
          </cell>
          <cell r="BT328">
            <v>0</v>
          </cell>
          <cell r="BU328">
            <v>0</v>
          </cell>
          <cell r="BV328">
            <v>0</v>
          </cell>
          <cell r="BW328">
            <v>0</v>
          </cell>
          <cell r="BX328">
            <v>0</v>
          </cell>
          <cell r="BY328">
            <v>0</v>
          </cell>
          <cell r="BZ328">
            <v>0</v>
          </cell>
          <cell r="CA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G328">
            <v>0</v>
          </cell>
          <cell r="CH328">
            <v>0</v>
          </cell>
          <cell r="CI328">
            <v>0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</row>
        <row r="331">
          <cell r="J331">
            <v>37711</v>
          </cell>
          <cell r="K331">
            <v>38077</v>
          </cell>
          <cell r="L331">
            <v>38442</v>
          </cell>
          <cell r="M331">
            <v>38807</v>
          </cell>
          <cell r="N331">
            <v>39172</v>
          </cell>
          <cell r="O331">
            <v>39538</v>
          </cell>
          <cell r="P331">
            <v>39903</v>
          </cell>
          <cell r="Q331">
            <v>40268</v>
          </cell>
          <cell r="R331">
            <v>40633</v>
          </cell>
          <cell r="S331">
            <v>40999</v>
          </cell>
          <cell r="T331">
            <v>41364</v>
          </cell>
          <cell r="U331">
            <v>41729</v>
          </cell>
          <cell r="V331">
            <v>42094</v>
          </cell>
          <cell r="W331">
            <v>42460</v>
          </cell>
          <cell r="X331">
            <v>42825</v>
          </cell>
          <cell r="Y331">
            <v>43190</v>
          </cell>
          <cell r="Z331">
            <v>43555</v>
          </cell>
          <cell r="AA331">
            <v>43921</v>
          </cell>
          <cell r="AB331">
            <v>44286</v>
          </cell>
          <cell r="AC331">
            <v>44651</v>
          </cell>
          <cell r="AD331">
            <v>45016</v>
          </cell>
          <cell r="AE331">
            <v>45382</v>
          </cell>
          <cell r="AF331">
            <v>45747</v>
          </cell>
          <cell r="AG331">
            <v>46112</v>
          </cell>
          <cell r="AH331">
            <v>46477</v>
          </cell>
          <cell r="AI331">
            <v>46843</v>
          </cell>
          <cell r="AJ331">
            <v>47208</v>
          </cell>
          <cell r="AK331">
            <v>47573</v>
          </cell>
          <cell r="AL331">
            <v>47938</v>
          </cell>
          <cell r="AM331">
            <v>48304</v>
          </cell>
          <cell r="AN331">
            <v>48669</v>
          </cell>
          <cell r="AO331">
            <v>49034</v>
          </cell>
          <cell r="AP331">
            <v>49399</v>
          </cell>
          <cell r="AQ331">
            <v>49765</v>
          </cell>
          <cell r="AR331">
            <v>50130</v>
          </cell>
          <cell r="AS331">
            <v>50495</v>
          </cell>
          <cell r="AT331">
            <v>50860</v>
          </cell>
          <cell r="AU331">
            <v>51226</v>
          </cell>
          <cell r="AV331">
            <v>51591</v>
          </cell>
          <cell r="AW331">
            <v>51956</v>
          </cell>
          <cell r="AX331">
            <v>52321</v>
          </cell>
        </row>
        <row r="649">
          <cell r="C649" t="str">
            <v>Schedule of Payments</v>
          </cell>
          <cell r="M649" t="str">
            <v>Finance Plan</v>
          </cell>
          <cell r="Q649" t="str">
            <v>£000s</v>
          </cell>
          <cell r="S649" t="str">
            <v>Rate of Return Schedule</v>
          </cell>
        </row>
        <row r="651">
          <cell r="C651" t="str">
            <v>Financial Year</v>
          </cell>
          <cell r="K651" t="str">
            <v>Unitary Charge (including indexation)</v>
          </cell>
          <cell r="M651" t="str">
            <v>Capital and Development Costs</v>
          </cell>
          <cell r="Q651">
            <v>15096886</v>
          </cell>
          <cell r="S651" t="str">
            <v>Pre-tax project internal rate of return (real)</v>
          </cell>
          <cell r="W651">
            <v>0</v>
          </cell>
        </row>
        <row r="652">
          <cell r="C652" t="str">
            <v>2002/03 (part year, October to March)</v>
          </cell>
          <cell r="J652">
            <v>0</v>
          </cell>
          <cell r="M652" t="str">
            <v>Start-Up Costs</v>
          </cell>
          <cell r="Q652">
            <v>1192886</v>
          </cell>
        </row>
        <row r="653">
          <cell r="C653" t="str">
            <v>2003/04</v>
          </cell>
          <cell r="J653">
            <v>0</v>
          </cell>
          <cell r="M653" t="str">
            <v>Capitalised Interest</v>
          </cell>
          <cell r="Q653">
            <v>1137016.287560466</v>
          </cell>
          <cell r="S653" t="str">
            <v>Pre-tax project internal rate of return (nominal)</v>
          </cell>
          <cell r="W653">
            <v>8.7662242993874484E-2</v>
          </cell>
        </row>
        <row r="654">
          <cell r="C654" t="str">
            <v>2004/05</v>
          </cell>
          <cell r="J654">
            <v>0</v>
          </cell>
          <cell r="M654" t="str">
            <v>Finance and Legal Costs/Fees</v>
          </cell>
          <cell r="Q654">
            <v>249186.73778316763</v>
          </cell>
        </row>
        <row r="655">
          <cell r="C655" t="str">
            <v>2005/06</v>
          </cell>
          <cell r="J655">
            <v>0</v>
          </cell>
          <cell r="M655" t="str">
            <v>Pre-funding of DSRA</v>
          </cell>
          <cell r="Q655">
            <v>1020000</v>
          </cell>
          <cell r="S655" t="str">
            <v>Post-tax equity internal rate of return (real)</v>
          </cell>
          <cell r="W655">
            <v>0.1487612911296452</v>
          </cell>
        </row>
        <row r="656">
          <cell r="C656" t="str">
            <v>2006/07</v>
          </cell>
          <cell r="J656">
            <v>0</v>
          </cell>
          <cell r="M656" t="str">
            <v>Interest on Current Accounts</v>
          </cell>
          <cell r="Q656">
            <v>0</v>
          </cell>
        </row>
        <row r="657">
          <cell r="C657" t="str">
            <v>2007/08</v>
          </cell>
          <cell r="J657">
            <v>1208218.75</v>
          </cell>
          <cell r="M657" t="str">
            <v>Net VAT Cashflows</v>
          </cell>
          <cell r="Q657">
            <v>0</v>
          </cell>
          <cell r="S657" t="str">
            <v>Post-tax equity internal rate of return (nominal)</v>
          </cell>
          <cell r="W657">
            <v>0.17846763678112332</v>
          </cell>
        </row>
        <row r="658">
          <cell r="C658" t="str">
            <v>2008/09</v>
          </cell>
          <cell r="J658">
            <v>1208218.75</v>
          </cell>
          <cell r="M658" t="str">
            <v>Net operating cashflows</v>
          </cell>
          <cell r="Q658">
            <v>0</v>
          </cell>
        </row>
        <row r="659">
          <cell r="C659" t="str">
            <v>2009/10</v>
          </cell>
          <cell r="J659">
            <v>1238424.2187499998</v>
          </cell>
        </row>
        <row r="660">
          <cell r="C660" t="str">
            <v>2010/11</v>
          </cell>
          <cell r="J660">
            <v>1238424.2187499998</v>
          </cell>
          <cell r="M660" t="str">
            <v>Total Financing Required (a)</v>
          </cell>
          <cell r="Q660">
            <v>18695975.025343634</v>
          </cell>
        </row>
        <row r="661">
          <cell r="C661" t="str">
            <v>2011/12</v>
          </cell>
          <cell r="J661">
            <v>1269384.8242187498</v>
          </cell>
        </row>
        <row r="662">
          <cell r="C662" t="str">
            <v>2012/13</v>
          </cell>
          <cell r="J662">
            <v>1269384.8242187498</v>
          </cell>
          <cell r="M662" t="str">
            <v>Financed by:</v>
          </cell>
        </row>
        <row r="663">
          <cell r="C663" t="str">
            <v>2013/14</v>
          </cell>
          <cell r="J663">
            <v>1301119.4448242183</v>
          </cell>
        </row>
        <row r="664">
          <cell r="C664" t="str">
            <v>2014/15</v>
          </cell>
          <cell r="J664">
            <v>1301119.4448242183</v>
          </cell>
          <cell r="M664" t="str">
            <v>Equity</v>
          </cell>
          <cell r="Q664">
            <v>20000</v>
          </cell>
        </row>
        <row r="665">
          <cell r="C665" t="str">
            <v>2015/16</v>
          </cell>
          <cell r="J665">
            <v>1333647.4309448237</v>
          </cell>
          <cell r="M665" t="str">
            <v>Equity Loan Stock</v>
          </cell>
          <cell r="Q665">
            <v>1475567</v>
          </cell>
        </row>
        <row r="666">
          <cell r="C666" t="str">
            <v>2016/17</v>
          </cell>
          <cell r="J666">
            <v>1333647.4309448237</v>
          </cell>
          <cell r="M666" t="str">
            <v>Senior Debt</v>
          </cell>
          <cell r="Q666">
            <v>17199017.832000002</v>
          </cell>
        </row>
        <row r="667">
          <cell r="C667" t="str">
            <v>2017/18</v>
          </cell>
          <cell r="J667">
            <v>1366988.616718444</v>
          </cell>
          <cell r="M667" t="str">
            <v>Net Operating Cashflows</v>
          </cell>
          <cell r="Q667">
            <v>0</v>
          </cell>
        </row>
        <row r="668">
          <cell r="C668" t="str">
            <v>2018/19</v>
          </cell>
          <cell r="J668">
            <v>1366988.616718444</v>
          </cell>
          <cell r="M668" t="str">
            <v>Interest on Current Accounts</v>
          </cell>
          <cell r="Q668">
            <v>1390.4683637419807</v>
          </cell>
        </row>
        <row r="669">
          <cell r="C669" t="str">
            <v>2019/20</v>
          </cell>
          <cell r="J669">
            <v>1401163.3321364052</v>
          </cell>
          <cell r="M669" t="str">
            <v>Land Capital Contribution</v>
          </cell>
          <cell r="Q669">
            <v>0</v>
          </cell>
        </row>
        <row r="670">
          <cell r="C670" t="str">
            <v>2020/21</v>
          </cell>
          <cell r="J670">
            <v>1401163.3321364052</v>
          </cell>
        </row>
        <row r="671">
          <cell r="C671" t="str">
            <v>2021/22</v>
          </cell>
          <cell r="J671">
            <v>1436192.415439815</v>
          </cell>
        </row>
        <row r="672">
          <cell r="C672" t="str">
            <v>2022/23</v>
          </cell>
          <cell r="J672">
            <v>1436192.415439815</v>
          </cell>
          <cell r="M672" t="str">
            <v>Total Financing Required (a)</v>
          </cell>
          <cell r="Q672">
            <v>18695975.300363746</v>
          </cell>
        </row>
        <row r="673">
          <cell r="C673" t="str">
            <v>2023/24</v>
          </cell>
          <cell r="J673">
            <v>1472097.2258258101</v>
          </cell>
        </row>
        <row r="674">
          <cell r="C674" t="str">
            <v>2024/25</v>
          </cell>
          <cell r="J674">
            <v>1472097.2258258101</v>
          </cell>
        </row>
        <row r="675">
          <cell r="C675" t="str">
            <v>2025/26</v>
          </cell>
          <cell r="J675">
            <v>1508899.6564714555</v>
          </cell>
        </row>
        <row r="676">
          <cell r="C676" t="str">
            <v>2026/27</v>
          </cell>
          <cell r="J676">
            <v>1508899.6564714555</v>
          </cell>
        </row>
        <row r="677">
          <cell r="C677" t="str">
            <v>2027/28</v>
          </cell>
          <cell r="J677">
            <v>1546622.1478832415</v>
          </cell>
        </row>
        <row r="686">
          <cell r="I686" t="str">
            <v>Debt Cover Schedule</v>
          </cell>
          <cell r="L686">
            <v>38442</v>
          </cell>
          <cell r="M686">
            <v>38807</v>
          </cell>
          <cell r="N686">
            <v>39172</v>
          </cell>
          <cell r="O686">
            <v>39538</v>
          </cell>
          <cell r="P686">
            <v>39903</v>
          </cell>
          <cell r="Q686">
            <v>40268</v>
          </cell>
          <cell r="R686">
            <v>40633</v>
          </cell>
          <cell r="S686">
            <v>40999</v>
          </cell>
          <cell r="T686">
            <v>41364</v>
          </cell>
          <cell r="U686">
            <v>41729</v>
          </cell>
          <cell r="V686">
            <v>42094</v>
          </cell>
          <cell r="W686">
            <v>42460</v>
          </cell>
          <cell r="X686">
            <v>42825</v>
          </cell>
          <cell r="Y686">
            <v>43190</v>
          </cell>
          <cell r="Z686">
            <v>43555</v>
          </cell>
          <cell r="AA686">
            <v>43921</v>
          </cell>
          <cell r="AB686">
            <v>44286</v>
          </cell>
          <cell r="AC686">
            <v>44651</v>
          </cell>
          <cell r="AD686">
            <v>45016</v>
          </cell>
          <cell r="AE686">
            <v>45382</v>
          </cell>
          <cell r="AF686">
            <v>45747</v>
          </cell>
          <cell r="AG686">
            <v>46112</v>
          </cell>
          <cell r="AH686">
            <v>46477</v>
          </cell>
          <cell r="AI686">
            <v>46843</v>
          </cell>
          <cell r="AJ686">
            <v>47208</v>
          </cell>
          <cell r="AK686">
            <v>47573</v>
          </cell>
        </row>
        <row r="689">
          <cell r="I689" t="str">
            <v>Cash interest cover</v>
          </cell>
          <cell r="L689" t="e">
            <v>#DIV/0!</v>
          </cell>
          <cell r="M689">
            <v>2.2433672152142994</v>
          </cell>
          <cell r="N689">
            <v>2.3097941233458923</v>
          </cell>
          <cell r="O689">
            <v>2.4387724639287072</v>
          </cell>
          <cell r="P689">
            <v>2.5781367820524719</v>
          </cell>
          <cell r="Q689">
            <v>2.6726129966433652</v>
          </cell>
          <cell r="R689">
            <v>2.8100305597689386</v>
          </cell>
          <cell r="S689">
            <v>2.9776273403517419</v>
          </cell>
          <cell r="T689">
            <v>2.9987501200382387</v>
          </cell>
          <cell r="U689">
            <v>2.9653506397167702</v>
          </cell>
          <cell r="V689">
            <v>2.9638268520188511</v>
          </cell>
          <cell r="W689">
            <v>3.1399194320556147</v>
          </cell>
          <cell r="X689">
            <v>3.4136023348260918</v>
          </cell>
          <cell r="Y689">
            <v>3.6772432165738254</v>
          </cell>
          <cell r="Z689">
            <v>3.7390941768774342</v>
          </cell>
          <cell r="AA689">
            <v>4.103690199385488</v>
          </cell>
          <cell r="AB689">
            <v>4.6319798180626846</v>
          </cell>
          <cell r="AC689">
            <v>5.1779380618305266</v>
          </cell>
          <cell r="AD689">
            <v>5.5218877055198368</v>
          </cell>
          <cell r="AE689">
            <v>6.1345783625318084</v>
          </cell>
          <cell r="AF689">
            <v>7.310190074970274</v>
          </cell>
          <cell r="AG689">
            <v>8.0078368989618909</v>
          </cell>
          <cell r="AH689">
            <v>11.543660669284305</v>
          </cell>
          <cell r="AI689">
            <v>18.030998155791089</v>
          </cell>
          <cell r="AJ689">
            <v>36.561426944467954</v>
          </cell>
          <cell r="AK689" t="e">
            <v>#DIV/0!</v>
          </cell>
        </row>
        <row r="690">
          <cell r="I690" t="str">
            <v>Debt service</v>
          </cell>
          <cell r="L690">
            <v>0</v>
          </cell>
          <cell r="M690">
            <v>1.1799999907289098</v>
          </cell>
          <cell r="N690">
            <v>1.1799999849319625</v>
          </cell>
          <cell r="O690">
            <v>1.1799999851883951</v>
          </cell>
          <cell r="P690">
            <v>1.1799999855452692</v>
          </cell>
          <cell r="Q690">
            <v>1.1799999861930892</v>
          </cell>
          <cell r="R690">
            <v>1.1799999858127725</v>
          </cell>
          <cell r="S690">
            <v>1.179999985218142</v>
          </cell>
          <cell r="T690">
            <v>1.1800000066205962</v>
          </cell>
          <cell r="U690">
            <v>1.1799999800133643</v>
          </cell>
          <cell r="V690">
            <v>1.1799999665287808</v>
          </cell>
          <cell r="W690">
            <v>1.1799999411628477</v>
          </cell>
          <cell r="X690">
            <v>1.1799998840369508</v>
          </cell>
          <cell r="Y690">
            <v>1.1799997976816938</v>
          </cell>
          <cell r="Z690">
            <v>1.1799995817380675</v>
          </cell>
          <cell r="AA690">
            <v>1.1799993046646859</v>
          </cell>
          <cell r="AB690">
            <v>1.1799986286910049</v>
          </cell>
          <cell r="AC690">
            <v>1.1799976087674455</v>
          </cell>
          <cell r="AD690">
            <v>1.179995761305181</v>
          </cell>
          <cell r="AE690">
            <v>1.179993573855971</v>
          </cell>
          <cell r="AF690">
            <v>1.1799915692895606</v>
          </cell>
          <cell r="AG690">
            <v>1.1799844419439383</v>
          </cell>
          <cell r="AH690">
            <v>1.1799846813311625</v>
          </cell>
          <cell r="AI690">
            <v>1.1799753313393888</v>
          </cell>
          <cell r="AJ690">
            <v>1.2299000380722673</v>
          </cell>
          <cell r="AK690">
            <v>0</v>
          </cell>
        </row>
        <row r="692">
          <cell r="I692" t="str">
            <v>Loan life cover</v>
          </cell>
          <cell r="L692">
            <v>1.2574717608160995</v>
          </cell>
          <cell r="M692">
            <v>1.2592026834431467</v>
          </cell>
          <cell r="N692">
            <v>1.2638465830552217</v>
          </cell>
          <cell r="O692">
            <v>1.2687478302653457</v>
          </cell>
          <cell r="P692">
            <v>1.2703950313454966</v>
          </cell>
          <cell r="Q692">
            <v>1.2742489684853686</v>
          </cell>
          <cell r="R692">
            <v>1.2783936847814579</v>
          </cell>
          <cell r="S692">
            <v>1.2769488197872296</v>
          </cell>
          <cell r="T692">
            <v>1.2797950248364853</v>
          </cell>
          <cell r="U692">
            <v>1.27671651272364</v>
          </cell>
          <cell r="V692">
            <v>1.2727152116474669</v>
          </cell>
          <cell r="W692">
            <v>1.2786524612696137</v>
          </cell>
          <cell r="X692">
            <v>1.291714148157652</v>
          </cell>
          <cell r="Y692">
            <v>1.2865761654081918</v>
          </cell>
          <cell r="Z692">
            <v>1.2973755078945741</v>
          </cell>
          <cell r="AA692">
            <v>1.3089560042535424</v>
          </cell>
          <cell r="AB692">
            <v>1.3235818924579359</v>
          </cell>
          <cell r="AC692">
            <v>1.330205457398151</v>
          </cell>
          <cell r="AD692">
            <v>1.3300271526978369</v>
          </cell>
          <cell r="AE692">
            <v>1.3729503293403442</v>
          </cell>
          <cell r="AF692">
            <v>1.361243675070851</v>
          </cell>
          <cell r="AG692">
            <v>1.420703959915798</v>
          </cell>
          <cell r="AH692">
            <v>1.5282486445007673</v>
          </cell>
          <cell r="AI692">
            <v>1.8260650597541395</v>
          </cell>
          <cell r="AJ692">
            <v>0</v>
          </cell>
          <cell r="AK692">
            <v>0</v>
          </cell>
        </row>
        <row r="693">
          <cell r="I693" t="str">
            <v>Project life cover</v>
          </cell>
          <cell r="L693">
            <v>1.2614228679261728</v>
          </cell>
          <cell r="M693">
            <v>1.265826691646333</v>
          </cell>
          <cell r="N693">
            <v>1.274310276624522</v>
          </cell>
          <cell r="O693">
            <v>1.2834094482207667</v>
          </cell>
          <cell r="P693">
            <v>1.2897863337905786</v>
          </cell>
          <cell r="Q693">
            <v>1.2966135422091782</v>
          </cell>
          <cell r="R693">
            <v>1.3025512704673783</v>
          </cell>
          <cell r="S693">
            <v>1.3165237867485566</v>
          </cell>
          <cell r="T693">
            <v>1.3374648411427186</v>
          </cell>
          <cell r="U693">
            <v>1.3547634849385328</v>
          </cell>
          <cell r="V693">
            <v>1.3532335511647666</v>
          </cell>
          <cell r="W693">
            <v>1.344108948917309</v>
          </cell>
          <cell r="X693">
            <v>1.3719811321273132</v>
          </cell>
          <cell r="Y693">
            <v>1.3907733964137332</v>
          </cell>
          <cell r="Z693">
            <v>1.4288984127238231</v>
          </cell>
          <cell r="AA693">
            <v>1.433089081300658</v>
          </cell>
          <cell r="AB693">
            <v>1.4488125530912463</v>
          </cell>
          <cell r="AC693">
            <v>1.521027397842253</v>
          </cell>
          <cell r="AD693">
            <v>1.5839719548430211</v>
          </cell>
          <cell r="AE693">
            <v>1.73006832789853</v>
          </cell>
          <cell r="AF693">
            <v>1.7212234536625401</v>
          </cell>
          <cell r="AG693">
            <v>1.8273524434654256</v>
          </cell>
          <cell r="AH693">
            <v>2.2022379808115424</v>
          </cell>
          <cell r="AI693">
            <v>3.3735786582254854</v>
          </cell>
          <cell r="AJ693">
            <v>0</v>
          </cell>
          <cell r="AK693">
            <v>0</v>
          </cell>
        </row>
        <row r="697">
          <cell r="D697" t="str">
            <v>Projected Cash Flow Statements</v>
          </cell>
          <cell r="J697">
            <v>37711</v>
          </cell>
          <cell r="K697">
            <v>38077</v>
          </cell>
          <cell r="L697">
            <v>38442</v>
          </cell>
          <cell r="M697">
            <v>38807</v>
          </cell>
          <cell r="N697">
            <v>39172</v>
          </cell>
          <cell r="O697">
            <v>39538</v>
          </cell>
          <cell r="P697">
            <v>39903</v>
          </cell>
          <cell r="Q697">
            <v>40268</v>
          </cell>
          <cell r="R697">
            <v>40633</v>
          </cell>
          <cell r="S697">
            <v>40999</v>
          </cell>
          <cell r="T697">
            <v>41364</v>
          </cell>
          <cell r="U697">
            <v>41729</v>
          </cell>
          <cell r="V697">
            <v>42094</v>
          </cell>
          <cell r="W697">
            <v>42460</v>
          </cell>
          <cell r="X697">
            <v>42825</v>
          </cell>
          <cell r="Y697">
            <v>43190</v>
          </cell>
          <cell r="Z697">
            <v>43555</v>
          </cell>
          <cell r="AA697">
            <v>43921</v>
          </cell>
          <cell r="AB697">
            <v>44286</v>
          </cell>
          <cell r="AC697">
            <v>44651</v>
          </cell>
          <cell r="AD697">
            <v>45016</v>
          </cell>
          <cell r="AE697">
            <v>45382</v>
          </cell>
          <cell r="AF697">
            <v>45747</v>
          </cell>
          <cell r="AG697">
            <v>46112</v>
          </cell>
          <cell r="AH697">
            <v>46477</v>
          </cell>
          <cell r="AI697">
            <v>46843</v>
          </cell>
          <cell r="AJ697">
            <v>47208</v>
          </cell>
          <cell r="AK697">
            <v>47573</v>
          </cell>
        </row>
        <row r="699">
          <cell r="D699" t="str">
            <v>Unitary Charge</v>
          </cell>
          <cell r="J699">
            <v>0</v>
          </cell>
          <cell r="K699">
            <v>0</v>
          </cell>
          <cell r="L699">
            <v>0</v>
          </cell>
          <cell r="M699">
            <v>2416437.5</v>
          </cell>
          <cell r="N699">
            <v>2476848.4374999995</v>
          </cell>
          <cell r="O699">
            <v>2538769.6484374995</v>
          </cell>
          <cell r="P699">
            <v>2602238.8896484366</v>
          </cell>
          <cell r="Q699">
            <v>2667294.8618896473</v>
          </cell>
          <cell r="R699">
            <v>2733977.2334368881</v>
          </cell>
          <cell r="S699">
            <v>2802326.6642728103</v>
          </cell>
          <cell r="T699">
            <v>2872384.8308796301</v>
          </cell>
          <cell r="U699">
            <v>2944194.4516516202</v>
          </cell>
          <cell r="V699">
            <v>3017799.3129429109</v>
          </cell>
          <cell r="W699">
            <v>3093244.2957664831</v>
          </cell>
          <cell r="X699">
            <v>3170575.4031606452</v>
          </cell>
          <cell r="Y699">
            <v>3249839.7882396611</v>
          </cell>
          <cell r="Z699">
            <v>3331085.782945652</v>
          </cell>
          <cell r="AA699">
            <v>3414362.9275192935</v>
          </cell>
          <cell r="AB699">
            <v>3499722.0007072752</v>
          </cell>
          <cell r="AC699">
            <v>3587215.0507249567</v>
          </cell>
          <cell r="AD699">
            <v>3676895.4269930804</v>
          </cell>
          <cell r="AE699">
            <v>3768817.8126679067</v>
          </cell>
          <cell r="AF699">
            <v>3863038.2579846038</v>
          </cell>
          <cell r="AG699">
            <v>3959614.2144342186</v>
          </cell>
          <cell r="AH699">
            <v>4058604.5697950739</v>
          </cell>
          <cell r="AI699">
            <v>4160069.6840399504</v>
          </cell>
          <cell r="AJ699">
            <v>4264071.4261409491</v>
          </cell>
          <cell r="AK699">
            <v>4370673.2117944723</v>
          </cell>
        </row>
        <row r="700">
          <cell r="D700" t="str">
            <v>Other Income</v>
          </cell>
          <cell r="J700">
            <v>0</v>
          </cell>
          <cell r="K700">
            <v>0</v>
          </cell>
          <cell r="L700">
            <v>0</v>
          </cell>
          <cell r="M700">
            <v>63037.499999999993</v>
          </cell>
          <cell r="N700">
            <v>64613.437499999993</v>
          </cell>
          <cell r="O700">
            <v>66228.773437499985</v>
          </cell>
          <cell r="P700">
            <v>67884.49277343748</v>
          </cell>
          <cell r="Q700">
            <v>69581.605092773418</v>
          </cell>
          <cell r="R700">
            <v>71321.145220092731</v>
          </cell>
          <cell r="S700">
            <v>73104.173850595049</v>
          </cell>
          <cell r="T700">
            <v>74931.778196859916</v>
          </cell>
          <cell r="U700">
            <v>76805.072651781404</v>
          </cell>
          <cell r="V700">
            <v>78725.199468075938</v>
          </cell>
          <cell r="W700">
            <v>80693.329454777821</v>
          </cell>
          <cell r="X700">
            <v>82710.66269114727</v>
          </cell>
          <cell r="Y700">
            <v>84778.429258425938</v>
          </cell>
          <cell r="Z700">
            <v>86897.889989886578</v>
          </cell>
          <cell r="AA700">
            <v>89070.337239633736</v>
          </cell>
          <cell r="AB700">
            <v>91297.095670624563</v>
          </cell>
          <cell r="AC700">
            <v>93579.523062390173</v>
          </cell>
          <cell r="AD700">
            <v>95919.011138949922</v>
          </cell>
          <cell r="AE700">
            <v>98316.986417423643</v>
          </cell>
          <cell r="AF700">
            <v>100774.91107785923</v>
          </cell>
          <cell r="AG700">
            <v>103294.2838548057</v>
          </cell>
          <cell r="AH700">
            <v>105876.64095117584</v>
          </cell>
          <cell r="AI700">
            <v>108523.55697495522</v>
          </cell>
          <cell r="AJ700">
            <v>111236.6458993291</v>
          </cell>
          <cell r="AK700">
            <v>114017.56204681232</v>
          </cell>
        </row>
        <row r="702">
          <cell r="J702">
            <v>0</v>
          </cell>
          <cell r="K702">
            <v>0</v>
          </cell>
          <cell r="L702">
            <v>0</v>
          </cell>
          <cell r="M702">
            <v>2479475</v>
          </cell>
          <cell r="N702">
            <v>2541461.8749999995</v>
          </cell>
          <cell r="O702">
            <v>2604998.4218749995</v>
          </cell>
          <cell r="P702">
            <v>2670123.382421874</v>
          </cell>
          <cell r="Q702">
            <v>2736876.4669824205</v>
          </cell>
          <cell r="R702">
            <v>2805298.3786569806</v>
          </cell>
          <cell r="S702">
            <v>2875430.8381234054</v>
          </cell>
          <cell r="T702">
            <v>2947316.6090764902</v>
          </cell>
          <cell r="U702">
            <v>3020999.5243034018</v>
          </cell>
          <cell r="V702">
            <v>3096524.5124109867</v>
          </cell>
          <cell r="W702">
            <v>3173937.6252212608</v>
          </cell>
          <cell r="X702">
            <v>3253286.0658517922</v>
          </cell>
          <cell r="Y702">
            <v>3334618.2174980869</v>
          </cell>
          <cell r="Z702">
            <v>3417983.6729355385</v>
          </cell>
          <cell r="AA702">
            <v>3503433.2647589273</v>
          </cell>
          <cell r="AB702">
            <v>3591019.0963778999</v>
          </cell>
          <cell r="AC702">
            <v>3680794.5737873469</v>
          </cell>
          <cell r="AD702">
            <v>3772814.4381320304</v>
          </cell>
          <cell r="AE702">
            <v>3867134.7990853302</v>
          </cell>
          <cell r="AF702">
            <v>3963813.1690624631</v>
          </cell>
          <cell r="AG702">
            <v>4062908.4982890245</v>
          </cell>
          <cell r="AH702">
            <v>4164481.2107462496</v>
          </cell>
          <cell r="AI702">
            <v>4268593.2410149053</v>
          </cell>
          <cell r="AJ702">
            <v>4375308.0720402785</v>
          </cell>
          <cell r="AK702">
            <v>4484690.7738412842</v>
          </cell>
        </row>
        <row r="704">
          <cell r="D704" t="str">
            <v>Bridging Facility Drawdown/(Repaid)</v>
          </cell>
          <cell r="J704">
            <v>1296129</v>
          </cell>
          <cell r="K704">
            <v>0</v>
          </cell>
          <cell r="L704">
            <v>-1475566.7704377696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</row>
        <row r="705">
          <cell r="D705" t="str">
            <v>Senior Debt Drawdown</v>
          </cell>
          <cell r="J705">
            <v>223939.49207200017</v>
          </cell>
          <cell r="K705">
            <v>7428156.6041635191</v>
          </cell>
          <cell r="L705">
            <v>8589343.1731839068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</row>
        <row r="706">
          <cell r="D706" t="str">
            <v>Equity Loan Stock Drawdown</v>
          </cell>
          <cell r="J706">
            <v>0</v>
          </cell>
          <cell r="K706">
            <v>0</v>
          </cell>
          <cell r="L706">
            <v>1475567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</row>
        <row r="707">
          <cell r="D707" t="str">
            <v>Equity Proceeds</v>
          </cell>
          <cell r="J707">
            <v>20000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</row>
        <row r="708">
          <cell r="D708" t="str">
            <v>Capital Construction Costs</v>
          </cell>
          <cell r="J708">
            <v>-374437</v>
          </cell>
          <cell r="K708">
            <v>-7253793</v>
          </cell>
          <cell r="L708">
            <v>-7468656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</row>
        <row r="709">
          <cell r="D709" t="str">
            <v>Non Construction Costs</v>
          </cell>
          <cell r="J709">
            <v>-938942</v>
          </cell>
          <cell r="K709">
            <v>-66500</v>
          </cell>
          <cell r="L709">
            <v>-187444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</row>
        <row r="710">
          <cell r="D710" t="str">
            <v>Fees</v>
          </cell>
          <cell r="J710">
            <v>-160903.77198229131</v>
          </cell>
          <cell r="K710">
            <v>-60608.705861790258</v>
          </cell>
          <cell r="L710">
            <v>-27674.259939086067</v>
          </cell>
          <cell r="M710">
            <v>-5253.125</v>
          </cell>
          <cell r="N710">
            <v>-5384.4531249999991</v>
          </cell>
          <cell r="O710">
            <v>-5519.0644531249991</v>
          </cell>
          <cell r="P710">
            <v>-5657.041064453123</v>
          </cell>
          <cell r="Q710">
            <v>-5798.4670910644509</v>
          </cell>
          <cell r="R710">
            <v>-5943.4287683410612</v>
          </cell>
          <cell r="S710">
            <v>-6092.0144875495871</v>
          </cell>
          <cell r="T710">
            <v>-6244.3148497383263</v>
          </cell>
          <cell r="U710">
            <v>-6400.4227209817836</v>
          </cell>
          <cell r="V710">
            <v>-6560.4332890063279</v>
          </cell>
          <cell r="W710">
            <v>-6724.444121231485</v>
          </cell>
          <cell r="X710">
            <v>-6892.5552242622725</v>
          </cell>
          <cell r="Y710">
            <v>-7064.8691048688288</v>
          </cell>
          <cell r="Z710">
            <v>-7241.4908324905482</v>
          </cell>
          <cell r="AA710">
            <v>-7422.5281033028114</v>
          </cell>
          <cell r="AB710">
            <v>-7608.0913058853803</v>
          </cell>
          <cell r="AC710">
            <v>-7798.2935885325151</v>
          </cell>
          <cell r="AD710">
            <v>-7993.2509282458268</v>
          </cell>
          <cell r="AE710">
            <v>-8193.0822014519708</v>
          </cell>
          <cell r="AF710">
            <v>-8397.9092564882703</v>
          </cell>
          <cell r="AG710">
            <v>-8607.8569879004754</v>
          </cell>
          <cell r="AH710">
            <v>-8823.0534125979866</v>
          </cell>
          <cell r="AI710">
            <v>-9043.6297479129353</v>
          </cell>
          <cell r="AJ710">
            <v>-9269.7204916107585</v>
          </cell>
          <cell r="AK710">
            <v>0</v>
          </cell>
        </row>
        <row r="711">
          <cell r="D711" t="str">
            <v>Capital Receipts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</row>
        <row r="712">
          <cell r="D712" t="str">
            <v>Lifecycle Provision a/c</v>
          </cell>
          <cell r="J712">
            <v>0</v>
          </cell>
          <cell r="K712">
            <v>0</v>
          </cell>
          <cell r="L712">
            <v>0</v>
          </cell>
          <cell r="M712">
            <v>-7471.0617944270489</v>
          </cell>
          <cell r="N712">
            <v>-28663.987497894894</v>
          </cell>
          <cell r="O712">
            <v>-28777.055286783805</v>
          </cell>
          <cell r="P712">
            <v>-31015.517274117999</v>
          </cell>
          <cell r="Q712">
            <v>-30910.522591961773</v>
          </cell>
          <cell r="R712">
            <v>-77014.638707940248</v>
          </cell>
          <cell r="S712">
            <v>-168415.7120165074</v>
          </cell>
          <cell r="T712">
            <v>-201449.21800330465</v>
          </cell>
          <cell r="U712">
            <v>-209432.20863689471</v>
          </cell>
          <cell r="V712">
            <v>-223998.6122762661</v>
          </cell>
          <cell r="W712">
            <v>-266492.70207421179</v>
          </cell>
          <cell r="X712">
            <v>-245655.02010188947</v>
          </cell>
          <cell r="Y712">
            <v>-212508.44632620318</v>
          </cell>
          <cell r="Z712">
            <v>-232000.14551582868</v>
          </cell>
          <cell r="AA712">
            <v>-217585.15003554022</v>
          </cell>
          <cell r="AB712">
            <v>-274524.82286419463</v>
          </cell>
          <cell r="AC712">
            <v>-373629.16273317736</v>
          </cell>
          <cell r="AD712">
            <v>-379922.47027131531</v>
          </cell>
          <cell r="AE712">
            <v>-350209.31846076576</v>
          </cell>
          <cell r="AF712">
            <v>-240480.22680918663</v>
          </cell>
          <cell r="AG712">
            <v>-710525.18346592062</v>
          </cell>
          <cell r="AH712">
            <v>0</v>
          </cell>
          <cell r="AI712">
            <v>-551865.30259362666</v>
          </cell>
          <cell r="AJ712">
            <v>0</v>
          </cell>
          <cell r="AK712">
            <v>-414669.45173879759</v>
          </cell>
        </row>
        <row r="713">
          <cell r="D713" t="str">
            <v>Overhead Costs</v>
          </cell>
          <cell r="J713">
            <v>-1474282.7719822912</v>
          </cell>
          <cell r="K713">
            <v>-7380901.705861791</v>
          </cell>
          <cell r="L713">
            <v>-7683774.2599390857</v>
          </cell>
          <cell r="M713">
            <v>-1152341.2593749999</v>
          </cell>
          <cell r="N713">
            <v>-1181149.7908593749</v>
          </cell>
          <cell r="O713">
            <v>-1210678.5356308592</v>
          </cell>
          <cell r="P713">
            <v>-1240945.4990216305</v>
          </cell>
          <cell r="Q713">
            <v>-1271969.1364971711</v>
          </cell>
          <cell r="R713">
            <v>-1303768.3649096002</v>
          </cell>
          <cell r="S713">
            <v>-1336362.57403234</v>
          </cell>
          <cell r="T713">
            <v>-1369771.6383831482</v>
          </cell>
          <cell r="U713">
            <v>-1404015.9293427267</v>
          </cell>
          <cell r="V713">
            <v>-1439116.327576295</v>
          </cell>
          <cell r="W713">
            <v>-1475094.2357657021</v>
          </cell>
          <cell r="X713">
            <v>-1511971.5916598449</v>
          </cell>
          <cell r="Y713">
            <v>-1549770.8814513406</v>
          </cell>
          <cell r="Z713">
            <v>-1588515.1534876241</v>
          </cell>
          <cell r="AA713">
            <v>-1628228.0323248147</v>
          </cell>
          <cell r="AB713">
            <v>-1668933.7331329344</v>
          </cell>
          <cell r="AC713">
            <v>-1710657.0764612581</v>
          </cell>
          <cell r="AD713">
            <v>-1753423.5033727891</v>
          </cell>
          <cell r="AE713">
            <v>-1797259.0909571087</v>
          </cell>
          <cell r="AF713">
            <v>-1842190.5682310362</v>
          </cell>
          <cell r="AG713">
            <v>-1888245.3324368121</v>
          </cell>
          <cell r="AH713">
            <v>-1935451.465747732</v>
          </cell>
          <cell r="AI713">
            <v>-1983837.7523914252</v>
          </cell>
          <cell r="AJ713">
            <v>-2033433.6962012108</v>
          </cell>
          <cell r="AK713">
            <v>-2084269.5386062409</v>
          </cell>
        </row>
        <row r="714">
          <cell r="D714" t="str">
            <v>Net Working Capital Movements</v>
          </cell>
          <cell r="J714">
            <v>1474282.7719822912</v>
          </cell>
          <cell r="K714">
            <v>7380901.705861791</v>
          </cell>
          <cell r="L714">
            <v>7683774.2599390857</v>
          </cell>
          <cell r="M714">
            <v>121910.58515625028</v>
          </cell>
          <cell r="N714">
            <v>256689.65212890599</v>
          </cell>
          <cell r="O714">
            <v>263106.89343212917</v>
          </cell>
          <cell r="P714">
            <v>269684.56576793193</v>
          </cell>
          <cell r="Q714">
            <v>276426.67991213012</v>
          </cell>
          <cell r="R714">
            <v>283337.34690993233</v>
          </cell>
          <cell r="S714">
            <v>290420.780582682</v>
          </cell>
          <cell r="T714">
            <v>297681.30009724916</v>
          </cell>
          <cell r="U714">
            <v>305123.33259968017</v>
          </cell>
          <cell r="V714">
            <v>312751.41591467132</v>
          </cell>
          <cell r="W714">
            <v>320570.20131253818</v>
          </cell>
          <cell r="X714">
            <v>328584.45634535165</v>
          </cell>
          <cell r="Y714">
            <v>336799.06775398552</v>
          </cell>
          <cell r="Z714">
            <v>345219.04444783542</v>
          </cell>
          <cell r="AA714">
            <v>353849.52055903111</v>
          </cell>
          <cell r="AB714">
            <v>362695.75857300736</v>
          </cell>
          <cell r="AC714">
            <v>371763.1525373325</v>
          </cell>
          <cell r="AD714">
            <v>381057.23135076498</v>
          </cell>
          <cell r="AE714">
            <v>390583.6621345352</v>
          </cell>
          <cell r="AF714">
            <v>400348.25368789874</v>
          </cell>
          <cell r="AG714">
            <v>410356.96003009583</v>
          </cell>
          <cell r="AH714">
            <v>420615.88403084793</v>
          </cell>
          <cell r="AI714">
            <v>431131.28113161854</v>
          </cell>
          <cell r="AJ714">
            <v>441909.56315990887</v>
          </cell>
          <cell r="AK714">
            <v>452957.30223890772</v>
          </cell>
        </row>
        <row r="715">
          <cell r="D715" t="str">
            <v>VAT</v>
          </cell>
          <cell r="J715">
            <v>-10921.049999999988</v>
          </cell>
          <cell r="K715">
            <v>-102669.52499999991</v>
          </cell>
          <cell r="L715">
            <v>113590.57499999995</v>
          </cell>
          <cell r="M715">
            <v>46105.955820312709</v>
          </cell>
          <cell r="N715">
            <v>1152.6488955077366</v>
          </cell>
          <cell r="O715">
            <v>1181.4651178955683</v>
          </cell>
          <cell r="P715">
            <v>1165.0665723998081</v>
          </cell>
          <cell r="Q715">
            <v>-1889.5072252425771</v>
          </cell>
          <cell r="R715">
            <v>-4868.8122713093253</v>
          </cell>
          <cell r="S715">
            <v>10572.489438028813</v>
          </cell>
          <cell r="T715">
            <v>406.859375811277</v>
          </cell>
          <cell r="U715">
            <v>2349.4644405303407</v>
          </cell>
          <cell r="V715">
            <v>-21942.879234817658</v>
          </cell>
          <cell r="W715">
            <v>-24519.039229342263</v>
          </cell>
          <cell r="X715">
            <v>36279.671750370697</v>
          </cell>
          <cell r="Y715">
            <v>11542.115742133725</v>
          </cell>
          <cell r="Z715">
            <v>-350.73145272214242</v>
          </cell>
          <cell r="AA715">
            <v>-33976.693449996994</v>
          </cell>
          <cell r="AB715">
            <v>3377.7731113262707</v>
          </cell>
          <cell r="AC715">
            <v>41858.703160297708</v>
          </cell>
          <cell r="AD715">
            <v>-11288.390153085471</v>
          </cell>
          <cell r="AE715">
            <v>14687.154455647154</v>
          </cell>
          <cell r="AF715">
            <v>-64985.561170120869</v>
          </cell>
          <cell r="AG715">
            <v>-14855.249062152405</v>
          </cell>
          <cell r="AH715">
            <v>82682.899953124186</v>
          </cell>
          <cell r="AI715">
            <v>4689.2902137481433</v>
          </cell>
          <cell r="AJ715">
            <v>-55285.495331093509</v>
          </cell>
          <cell r="AK715">
            <v>-2770.1719620762742</v>
          </cell>
        </row>
        <row r="717">
          <cell r="D717" t="str">
            <v>Net Cashflow before Tax</v>
          </cell>
          <cell r="J717">
            <v>54864.670089708932</v>
          </cell>
          <cell r="K717">
            <v>-55414.626698270906</v>
          </cell>
          <cell r="L717">
            <v>1019159.7178070515</v>
          </cell>
          <cell r="M717">
            <v>1482426.0948071359</v>
          </cell>
          <cell r="N717">
            <v>1584105.9445421433</v>
          </cell>
          <cell r="O717">
            <v>1624312.1250542563</v>
          </cell>
          <cell r="P717">
            <v>1663354.9574020039</v>
          </cell>
          <cell r="Q717">
            <v>1702735.5134891109</v>
          </cell>
          <cell r="R717">
            <v>1697040.4809097219</v>
          </cell>
          <cell r="S717">
            <v>1665553.807607719</v>
          </cell>
          <cell r="T717">
            <v>1667939.5973133591</v>
          </cell>
          <cell r="U717">
            <v>1708623.7606430091</v>
          </cell>
          <cell r="V717">
            <v>1717657.6759492732</v>
          </cell>
          <cell r="W717">
            <v>1721677.4053433114</v>
          </cell>
          <cell r="X717">
            <v>1853631.026961518</v>
          </cell>
          <cell r="Y717">
            <v>1913615.2041117935</v>
          </cell>
          <cell r="Z717">
            <v>1935095.1960947085</v>
          </cell>
          <cell r="AA717">
            <v>1970070.3814043039</v>
          </cell>
          <cell r="AB717">
            <v>2006025.9807592193</v>
          </cell>
          <cell r="AC717">
            <v>2002331.8967020093</v>
          </cell>
          <cell r="AD717">
            <v>2001244.0547573592</v>
          </cell>
          <cell r="AE717">
            <v>2116744.1240561865</v>
          </cell>
          <cell r="AF717">
            <v>2208107.1572835306</v>
          </cell>
          <cell r="AG717">
            <v>1851031.8363663345</v>
          </cell>
          <cell r="AH717">
            <v>2723505.4755698917</v>
          </cell>
          <cell r="AI717">
            <v>2159667.1276273071</v>
          </cell>
          <cell r="AJ717">
            <v>2719228.7231762726</v>
          </cell>
          <cell r="AK717">
            <v>2435938.9137730771</v>
          </cell>
        </row>
        <row r="719">
          <cell r="D719" t="str">
            <v>Corporation Tax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-44773.991443102357</v>
          </cell>
          <cell r="U719">
            <v>-212455.82963905454</v>
          </cell>
          <cell r="V719">
            <v>-211057.09278537321</v>
          </cell>
          <cell r="W719">
            <v>-172273.21922195307</v>
          </cell>
          <cell r="X719">
            <v>-193093.39076416724</v>
          </cell>
          <cell r="Y719">
            <v>-253471.87492508304</v>
          </cell>
          <cell r="Z719">
            <v>-284036.0783406985</v>
          </cell>
          <cell r="AA719">
            <v>-269352.06934393995</v>
          </cell>
          <cell r="AB719">
            <v>-257585.33989946215</v>
          </cell>
          <cell r="AC719">
            <v>-321158.94265881786</v>
          </cell>
          <cell r="AD719">
            <v>-374740.66030925803</v>
          </cell>
          <cell r="AE719">
            <v>-403851.06223456492</v>
          </cell>
          <cell r="AF719">
            <v>-379506.56330167991</v>
          </cell>
          <cell r="AG719">
            <v>-328800.32674143859</v>
          </cell>
          <cell r="AH719">
            <v>-425377.92405377992</v>
          </cell>
          <cell r="AI719">
            <v>-535520.9545437484</v>
          </cell>
          <cell r="AJ719">
            <v>-531685.58800908085</v>
          </cell>
          <cell r="AK719">
            <v>-464054.37722882506</v>
          </cell>
        </row>
        <row r="721">
          <cell r="D721" t="str">
            <v>Net Cashflow after Tax</v>
          </cell>
          <cell r="J721">
            <v>54864.670089708932</v>
          </cell>
          <cell r="K721">
            <v>-55414.626698270906</v>
          </cell>
          <cell r="L721">
            <v>1019159.7178070515</v>
          </cell>
          <cell r="M721">
            <v>1482426.0948071359</v>
          </cell>
          <cell r="N721">
            <v>1584105.9445421433</v>
          </cell>
          <cell r="O721">
            <v>1624312.1250542563</v>
          </cell>
          <cell r="P721">
            <v>1663354.9574020039</v>
          </cell>
          <cell r="Q721">
            <v>1702735.5134891109</v>
          </cell>
          <cell r="R721">
            <v>1697040.4809097219</v>
          </cell>
          <cell r="S721">
            <v>1665553.807607719</v>
          </cell>
          <cell r="T721">
            <v>1623165.6058702569</v>
          </cell>
          <cell r="U721">
            <v>1496167.9310039545</v>
          </cell>
          <cell r="V721">
            <v>1506600.5831638998</v>
          </cell>
          <cell r="W721">
            <v>1549404.1861213583</v>
          </cell>
          <cell r="X721">
            <v>1660537.6361973507</v>
          </cell>
          <cell r="Y721">
            <v>1660143.3291867105</v>
          </cell>
          <cell r="Z721">
            <v>1651059.11775401</v>
          </cell>
          <cell r="AA721">
            <v>1700718.3120603641</v>
          </cell>
          <cell r="AB721">
            <v>1748440.6408597571</v>
          </cell>
          <cell r="AC721">
            <v>1681172.9540431914</v>
          </cell>
          <cell r="AD721">
            <v>1626503.3944481011</v>
          </cell>
          <cell r="AE721">
            <v>1712893.0618216216</v>
          </cell>
          <cell r="AF721">
            <v>1828600.5939818507</v>
          </cell>
          <cell r="AG721">
            <v>1522231.5096248959</v>
          </cell>
          <cell r="AH721">
            <v>2298127.5515161119</v>
          </cell>
          <cell r="AI721">
            <v>1624146.1730835587</v>
          </cell>
          <cell r="AJ721">
            <v>2187543.1351671917</v>
          </cell>
          <cell r="AK721">
            <v>1971884.536544252</v>
          </cell>
        </row>
        <row r="723">
          <cell r="D723" t="str">
            <v>Interest on Balance</v>
          </cell>
          <cell r="J723">
            <v>389.9599775004902</v>
          </cell>
          <cell r="K723">
            <v>159.99663106210784</v>
          </cell>
          <cell r="L723">
            <v>840.5117551793827</v>
          </cell>
          <cell r="M723">
            <v>12055.568880346027</v>
          </cell>
          <cell r="N723">
            <v>8711.7408333308558</v>
          </cell>
          <cell r="O723">
            <v>11261.775694122101</v>
          </cell>
          <cell r="P723">
            <v>11994.572841315814</v>
          </cell>
          <cell r="Q723">
            <v>11326.697891092157</v>
          </cell>
          <cell r="R723">
            <v>12675.370242029547</v>
          </cell>
          <cell r="S723">
            <v>12986.138380983575</v>
          </cell>
          <cell r="T723">
            <v>11091.708067833595</v>
          </cell>
          <cell r="U723">
            <v>12190.68982356838</v>
          </cell>
          <cell r="V723">
            <v>10368.54957171053</v>
          </cell>
          <cell r="W723">
            <v>12702.713207693847</v>
          </cell>
          <cell r="X723">
            <v>12569.415321820743</v>
          </cell>
          <cell r="Y723">
            <v>13188.899006445492</v>
          </cell>
          <cell r="Z723">
            <v>10696.222020069024</v>
          </cell>
          <cell r="AA723">
            <v>13457.655432381063</v>
          </cell>
          <cell r="AB723">
            <v>13655.433594618302</v>
          </cell>
          <cell r="AC723">
            <v>13787.337328796231</v>
          </cell>
          <cell r="AD723">
            <v>13007.340233649467</v>
          </cell>
          <cell r="AE723">
            <v>11270.365792368841</v>
          </cell>
          <cell r="AF723">
            <v>17066.033782421426</v>
          </cell>
          <cell r="AG723">
            <v>11624.665450022072</v>
          </cell>
          <cell r="AH723">
            <v>13595.334522160763</v>
          </cell>
          <cell r="AI723">
            <v>12881.946273130547</v>
          </cell>
          <cell r="AJ723">
            <v>14166.84898217595</v>
          </cell>
          <cell r="AK723">
            <v>21349.035331274365</v>
          </cell>
        </row>
        <row r="724">
          <cell r="D724" t="str">
            <v>Interest on DSR a/c and LCM a/c</v>
          </cell>
          <cell r="J724">
            <v>0</v>
          </cell>
          <cell r="K724">
            <v>0</v>
          </cell>
          <cell r="L724">
            <v>0</v>
          </cell>
          <cell r="M724">
            <v>33161.5913363031</v>
          </cell>
          <cell r="N724">
            <v>35103.268446691276</v>
          </cell>
          <cell r="O724">
            <v>36723.695940684469</v>
          </cell>
          <cell r="P724">
            <v>38672.257084580822</v>
          </cell>
          <cell r="Q724">
            <v>40260.361597494382</v>
          </cell>
          <cell r="R724">
            <v>40242.109048776583</v>
          </cell>
          <cell r="S724">
            <v>40751.823195845929</v>
          </cell>
          <cell r="T724">
            <v>46248.439672205888</v>
          </cell>
          <cell r="U724">
            <v>50590.370636043823</v>
          </cell>
          <cell r="V724">
            <v>54348.765236778592</v>
          </cell>
          <cell r="W724">
            <v>51654.723453281666</v>
          </cell>
          <cell r="X724">
            <v>47558.664525855413</v>
          </cell>
          <cell r="Y724">
            <v>50515.284902147134</v>
          </cell>
          <cell r="Z724">
            <v>56251.494756362605</v>
          </cell>
          <cell r="AA724">
            <v>58223.069734522753</v>
          </cell>
          <cell r="AB724">
            <v>52271.383052109544</v>
          </cell>
          <cell r="AC724">
            <v>50473.211571180727</v>
          </cell>
          <cell r="AD724">
            <v>59109.231971777073</v>
          </cell>
          <cell r="AE724">
            <v>67599.316428190796</v>
          </cell>
          <cell r="AF724">
            <v>70820.062785064103</v>
          </cell>
          <cell r="AG724">
            <v>51281.436585281786</v>
          </cell>
          <cell r="AH724">
            <v>44529.412927680663</v>
          </cell>
          <cell r="AI724">
            <v>48512.578792884189</v>
          </cell>
          <cell r="AJ724">
            <v>59629.482939283298</v>
          </cell>
          <cell r="AK724">
            <v>29350.420844370161</v>
          </cell>
        </row>
        <row r="726">
          <cell r="D726" t="str">
            <v>Cashflow Generated for Debt Service</v>
          </cell>
          <cell r="J726">
            <v>55254.630067209422</v>
          </cell>
          <cell r="K726">
            <v>-55254.630067208796</v>
          </cell>
          <cell r="L726">
            <v>1020000.2295622309</v>
          </cell>
          <cell r="M726">
            <v>1527643.2550237852</v>
          </cell>
          <cell r="N726">
            <v>1627920.9538221655</v>
          </cell>
          <cell r="O726">
            <v>1672297.5966890629</v>
          </cell>
          <cell r="P726">
            <v>1714021.7873279005</v>
          </cell>
          <cell r="Q726">
            <v>1754322.5729776975</v>
          </cell>
          <cell r="R726">
            <v>1749957.9602005281</v>
          </cell>
          <cell r="S726">
            <v>1719291.7691845484</v>
          </cell>
          <cell r="T726">
            <v>1680505.7536102964</v>
          </cell>
          <cell r="U726">
            <v>1558948.9914635667</v>
          </cell>
          <cell r="V726">
            <v>1571317.8979723891</v>
          </cell>
          <cell r="W726">
            <v>1613761.6227823338</v>
          </cell>
          <cell r="X726">
            <v>1720665.7160450267</v>
          </cell>
          <cell r="Y726">
            <v>1723847.513095303</v>
          </cell>
          <cell r="Z726">
            <v>1718006.8345304418</v>
          </cell>
          <cell r="AA726">
            <v>1772399.0372272679</v>
          </cell>
          <cell r="AB726">
            <v>1814367.4575064848</v>
          </cell>
          <cell r="AC726">
            <v>1745433.5029431684</v>
          </cell>
          <cell r="AD726">
            <v>1698619.9666535275</v>
          </cell>
          <cell r="AE726">
            <v>1791762.7440421812</v>
          </cell>
          <cell r="AF726">
            <v>1916486.6905493361</v>
          </cell>
          <cell r="AG726">
            <v>1585137.6116601997</v>
          </cell>
          <cell r="AH726">
            <v>2356252.2989659533</v>
          </cell>
          <cell r="AI726">
            <v>1685540.6981495735</v>
          </cell>
          <cell r="AJ726">
            <v>2261339.4670886509</v>
          </cell>
          <cell r="AK726">
            <v>2022583.9927198966</v>
          </cell>
        </row>
        <row r="728">
          <cell r="D728" t="str">
            <v>Cash Brought Forward</v>
          </cell>
          <cell r="J728">
            <v>0</v>
          </cell>
          <cell r="K728">
            <v>55254.630067209422</v>
          </cell>
          <cell r="L728">
            <v>6.2573235481977463E-10</v>
          </cell>
          <cell r="M728">
            <v>0.22956223145592958</v>
          </cell>
          <cell r="N728">
            <v>-48322.370765055035</v>
          </cell>
          <cell r="O728">
            <v>0.23200000044016633</v>
          </cell>
          <cell r="P728">
            <v>27394.270543795021</v>
          </cell>
          <cell r="Q728">
            <v>-2812.7441445158038</v>
          </cell>
          <cell r="R728">
            <v>-5426.0825188269664</v>
          </cell>
          <cell r="S728">
            <v>17930.240806325921</v>
          </cell>
          <cell r="T728">
            <v>-18820.849563407042</v>
          </cell>
          <cell r="U728">
            <v>23478.055789204693</v>
          </cell>
          <cell r="V728">
            <v>-4076.0656670497265</v>
          </cell>
          <cell r="W728">
            <v>-29294.798229266846</v>
          </cell>
          <cell r="X728">
            <v>-18498.844595416173</v>
          </cell>
          <cell r="Y728">
            <v>101513.60401358895</v>
          </cell>
          <cell r="Z728">
            <v>-48151.003725144663</v>
          </cell>
          <cell r="AA728">
            <v>0.23199999981443398</v>
          </cell>
          <cell r="AB728">
            <v>-28400.941165768498</v>
          </cell>
          <cell r="AC728">
            <v>33526.076091060066</v>
          </cell>
          <cell r="AD728">
            <v>70735.688289844897</v>
          </cell>
          <cell r="AE728">
            <v>-79262.513938304328</v>
          </cell>
          <cell r="AF728">
            <v>260430.60765021422</v>
          </cell>
          <cell r="AG728">
            <v>-171432.39041409339</v>
          </cell>
          <cell r="AH728">
            <v>421530.85652640753</v>
          </cell>
          <cell r="AI728">
            <v>0.23200000345241278</v>
          </cell>
          <cell r="AJ728">
            <v>318899.95592575753</v>
          </cell>
          <cell r="AK728">
            <v>0.23200000287033617</v>
          </cell>
        </row>
        <row r="730">
          <cell r="D730" t="str">
            <v>Cashflow Available for Debt Service</v>
          </cell>
          <cell r="J730">
            <v>55254.630067209422</v>
          </cell>
          <cell r="K730">
            <v>6.2573235481977463E-10</v>
          </cell>
          <cell r="L730">
            <v>1020000.2295622315</v>
          </cell>
          <cell r="M730">
            <v>1527643.4845860167</v>
          </cell>
          <cell r="N730">
            <v>1579598.5830571104</v>
          </cell>
          <cell r="O730">
            <v>1672297.8286890634</v>
          </cell>
          <cell r="P730">
            <v>1741416.0578716956</v>
          </cell>
          <cell r="Q730">
            <v>1751509.8288331816</v>
          </cell>
          <cell r="R730">
            <v>1744531.8776817012</v>
          </cell>
          <cell r="S730">
            <v>1737222.0099908742</v>
          </cell>
          <cell r="T730">
            <v>1661684.9040468894</v>
          </cell>
          <cell r="U730">
            <v>1582427.0472527714</v>
          </cell>
          <cell r="V730">
            <v>1567241.8323053394</v>
          </cell>
          <cell r="W730">
            <v>1584466.8245530669</v>
          </cell>
          <cell r="X730">
            <v>1702166.8714496105</v>
          </cell>
          <cell r="Y730">
            <v>1825361.117108892</v>
          </cell>
          <cell r="Z730">
            <v>1669855.830805297</v>
          </cell>
          <cell r="AA730">
            <v>1772399.2692272677</v>
          </cell>
          <cell r="AB730">
            <v>1785966.5163407163</v>
          </cell>
          <cell r="AC730">
            <v>1778959.5790342283</v>
          </cell>
          <cell r="AD730">
            <v>1769355.6549433724</v>
          </cell>
          <cell r="AE730">
            <v>1712500.2301038769</v>
          </cell>
          <cell r="AF730">
            <v>2176917.2981995502</v>
          </cell>
          <cell r="AG730">
            <v>1413705.2212461063</v>
          </cell>
          <cell r="AH730">
            <v>2777783.1554923607</v>
          </cell>
          <cell r="AI730">
            <v>1685540.9301495771</v>
          </cell>
          <cell r="AJ730">
            <v>2580239.4230144084</v>
          </cell>
          <cell r="AK730">
            <v>2022584.2247198995</v>
          </cell>
        </row>
        <row r="732">
          <cell r="D732" t="str">
            <v>Senior Debt Interest</v>
          </cell>
          <cell r="J732">
            <v>0</v>
          </cell>
          <cell r="K732">
            <v>0</v>
          </cell>
          <cell r="L732">
            <v>0</v>
          </cell>
          <cell r="M732">
            <v>-1138963.9186361937</v>
          </cell>
          <cell r="N732">
            <v>-1125866.719095248</v>
          </cell>
          <cell r="O732">
            <v>-1108155.8828689754</v>
          </cell>
          <cell r="P732">
            <v>-1086734.630942452</v>
          </cell>
          <cell r="Q732">
            <v>-1061552.7492551971</v>
          </cell>
          <cell r="R732">
            <v>-1033006.0086836108</v>
          </cell>
          <cell r="S732">
            <v>-1002899.1130731674</v>
          </cell>
          <cell r="T732">
            <v>-972351.07498547621</v>
          </cell>
          <cell r="U732">
            <v>-944074.8678590178</v>
          </cell>
          <cell r="V732">
            <v>-926053.32658580877</v>
          </cell>
          <cell r="W732">
            <v>-905041.03757261857</v>
          </cell>
          <cell r="X732">
            <v>-870186.52803926915</v>
          </cell>
          <cell r="Y732">
            <v>-830501.31375975301</v>
          </cell>
          <cell r="Z732">
            <v>-787809.77063399588</v>
          </cell>
          <cell r="AA732">
            <v>-742239.32238318445</v>
          </cell>
          <cell r="AB732">
            <v>-688642.6491111503</v>
          </cell>
          <cell r="AC732">
            <v>-630446.08545715827</v>
          </cell>
          <cell r="AD732">
            <v>-574454.06045824592</v>
          </cell>
          <cell r="AE732">
            <v>-508266.38131550519</v>
          </cell>
          <cell r="AF732">
            <v>-449503.94420960109</v>
          </cell>
          <cell r="AG732">
            <v>-360036.74885087647</v>
          </cell>
          <cell r="AH732">
            <v>-288581.84892568039</v>
          </cell>
          <cell r="AI732">
            <v>-174716.69528134141</v>
          </cell>
          <cell r="AJ732">
            <v>-89394.125462903859</v>
          </cell>
          <cell r="AK732">
            <v>0</v>
          </cell>
        </row>
        <row r="733">
          <cell r="D733" t="str">
            <v>Senior Debt Capital</v>
          </cell>
          <cell r="J733">
            <v>0</v>
          </cell>
          <cell r="K733">
            <v>0</v>
          </cell>
          <cell r="L733">
            <v>0</v>
          </cell>
          <cell r="M733">
            <v>-155649.01952165237</v>
          </cell>
          <cell r="N733">
            <v>-253727.32718436245</v>
          </cell>
          <cell r="O733">
            <v>-309045.48804635508</v>
          </cell>
          <cell r="P733">
            <v>-365826.22356964694</v>
          </cell>
          <cell r="Q733">
            <v>-425161.31303685915</v>
          </cell>
          <cell r="R733">
            <v>-450009.22965571424</v>
          </cell>
          <cell r="S733">
            <v>-454127.82821675937</v>
          </cell>
          <cell r="T733">
            <v>-451806.33533785032</v>
          </cell>
          <cell r="U733">
            <v>-377068.36762299493</v>
          </cell>
          <cell r="V733">
            <v>-405572.04845106683</v>
          </cell>
          <cell r="W733">
            <v>-462553.62619662628</v>
          </cell>
          <cell r="X733">
            <v>-588004.90004662191</v>
          </cell>
          <cell r="Y733">
            <v>-630386.65968065767</v>
          </cell>
          <cell r="Z733">
            <v>-668128.74080167967</v>
          </cell>
          <cell r="AA733">
            <v>-759794.64511217806</v>
          </cell>
          <cell r="AB733">
            <v>-848958.67803547275</v>
          </cell>
          <cell r="AC733">
            <v>-848737.84675974003</v>
          </cell>
          <cell r="AD733">
            <v>-865059.55675568618</v>
          </cell>
          <cell r="AE733">
            <v>-1010184.8914207326</v>
          </cell>
          <cell r="AF733">
            <v>-1174648.9230038461</v>
          </cell>
          <cell r="AG733">
            <v>-983317.92203681846</v>
          </cell>
          <cell r="AH733">
            <v>-1708268.0562000554</v>
          </cell>
          <cell r="AI733">
            <v>-1253737.4879398611</v>
          </cell>
          <cell r="AJ733">
            <v>-1749242.6719088978</v>
          </cell>
          <cell r="AK733">
            <v>0</v>
          </cell>
        </row>
        <row r="735">
          <cell r="D735" t="str">
            <v>Cashflow Post Senior Debt Service</v>
          </cell>
          <cell r="J735">
            <v>55254.630067209422</v>
          </cell>
          <cell r="K735">
            <v>6.2573235481977463E-10</v>
          </cell>
          <cell r="L735">
            <v>1020000.2295622315</v>
          </cell>
          <cell r="M735">
            <v>233030.54642817064</v>
          </cell>
          <cell r="N735">
            <v>200004.53677749995</v>
          </cell>
          <cell r="O735">
            <v>255096.45777373295</v>
          </cell>
          <cell r="P735">
            <v>288855.20335959666</v>
          </cell>
          <cell r="Q735">
            <v>264795.76654112537</v>
          </cell>
          <cell r="R735">
            <v>261516.63934237615</v>
          </cell>
          <cell r="S735">
            <v>280195.06870094745</v>
          </cell>
          <cell r="T735">
            <v>237527.49372356286</v>
          </cell>
          <cell r="U735">
            <v>261283.81177075871</v>
          </cell>
          <cell r="V735">
            <v>235616.4572684638</v>
          </cell>
          <cell r="W735">
            <v>216872.16078382201</v>
          </cell>
          <cell r="X735">
            <v>243975.44336371939</v>
          </cell>
          <cell r="Y735">
            <v>364473.14366848127</v>
          </cell>
          <cell r="Z735">
            <v>213917.31936962146</v>
          </cell>
          <cell r="AA735">
            <v>270365.3017319052</v>
          </cell>
          <cell r="AB735">
            <v>248365.18919409323</v>
          </cell>
          <cell r="AC735">
            <v>299775.64681733004</v>
          </cell>
          <cell r="AD735">
            <v>329842.03772944026</v>
          </cell>
          <cell r="AE735">
            <v>194048.95736763917</v>
          </cell>
          <cell r="AF735">
            <v>552764.43098610314</v>
          </cell>
          <cell r="AG735">
            <v>70350.55035841139</v>
          </cell>
          <cell r="AH735">
            <v>780933.25036662491</v>
          </cell>
          <cell r="AI735">
            <v>257086.74692837452</v>
          </cell>
          <cell r="AJ735">
            <v>741602.62564260699</v>
          </cell>
          <cell r="AK735">
            <v>2022584.2247198995</v>
          </cell>
        </row>
        <row r="737">
          <cell r="D737" t="str">
            <v>Transfer to/from Senior Debt Service Reserve</v>
          </cell>
          <cell r="J737">
            <v>0</v>
          </cell>
          <cell r="K737">
            <v>0</v>
          </cell>
          <cell r="L737">
            <v>-1020000</v>
          </cell>
          <cell r="M737">
            <v>27742.007118080393</v>
          </cell>
          <cell r="N737">
            <v>-9207.4080236963928</v>
          </cell>
          <cell r="O737">
            <v>-27853.780311524635</v>
          </cell>
          <cell r="P737">
            <v>-25380.373639651807</v>
          </cell>
          <cell r="Q737">
            <v>-26532.613579450641</v>
          </cell>
          <cell r="R737">
            <v>609.83974244794808</v>
          </cell>
          <cell r="S737">
            <v>27918.315911982674</v>
          </cell>
          <cell r="T737">
            <v>45050.023325214162</v>
          </cell>
          <cell r="U737">
            <v>54232.486301799305</v>
          </cell>
          <cell r="V737">
            <v>-37375.142899964587</v>
          </cell>
          <cell r="W737">
            <v>-31852.458242795663</v>
          </cell>
          <cell r="X737">
            <v>6563.1133539536968</v>
          </cell>
          <cell r="Y737">
            <v>-27753.19059998903</v>
          </cell>
          <cell r="Z737">
            <v>-12096.864055997343</v>
          </cell>
          <cell r="AA737">
            <v>-73351.699735567905</v>
          </cell>
          <cell r="AB737">
            <v>17465.473281884566</v>
          </cell>
          <cell r="AC737">
            <v>89029.351437626174</v>
          </cell>
          <cell r="AD737">
            <v>-32497.708040148485</v>
          </cell>
          <cell r="AE737">
            <v>186728.65004351432</v>
          </cell>
          <cell r="AF737">
            <v>-171986.82357494906</v>
          </cell>
          <cell r="AG737">
            <v>487040.786366869</v>
          </cell>
          <cell r="AH737">
            <v>-359402.39384021622</v>
          </cell>
          <cell r="AI737">
            <v>224772.81329842366</v>
          </cell>
          <cell r="AJ737">
            <v>-422702.66971684864</v>
          </cell>
          <cell r="AK737">
            <v>1110840.2660790049</v>
          </cell>
        </row>
        <row r="739">
          <cell r="D739" t="str">
            <v>Cashflow Available for Equity Loan Stock</v>
          </cell>
          <cell r="J739">
            <v>55254.630067209422</v>
          </cell>
          <cell r="K739">
            <v>6.2573235481977463E-10</v>
          </cell>
          <cell r="L739">
            <v>0.22956223145592958</v>
          </cell>
          <cell r="M739">
            <v>260772.55354625103</v>
          </cell>
          <cell r="N739">
            <v>190797.12875380355</v>
          </cell>
          <cell r="O739">
            <v>227242.67746220832</v>
          </cell>
          <cell r="P739">
            <v>263474.82971994486</v>
          </cell>
          <cell r="Q739">
            <v>238263.15296167473</v>
          </cell>
          <cell r="R739">
            <v>262126.4790848241</v>
          </cell>
          <cell r="S739">
            <v>308113.38461293012</v>
          </cell>
          <cell r="T739">
            <v>282577.51704877702</v>
          </cell>
          <cell r="U739">
            <v>315516.29807255801</v>
          </cell>
          <cell r="V739">
            <v>198241.31436849921</v>
          </cell>
          <cell r="W739">
            <v>185019.70254102634</v>
          </cell>
          <cell r="X739">
            <v>250538.55671767308</v>
          </cell>
          <cell r="Y739">
            <v>336719.95306849224</v>
          </cell>
          <cell r="Z739">
            <v>201820.45531362412</v>
          </cell>
          <cell r="AA739">
            <v>197013.6019963373</v>
          </cell>
          <cell r="AB739">
            <v>265830.66247597779</v>
          </cell>
          <cell r="AC739">
            <v>388804.99825495621</v>
          </cell>
          <cell r="AD739">
            <v>297344.32968929177</v>
          </cell>
          <cell r="AE739">
            <v>380777.6074111535</v>
          </cell>
          <cell r="AF739">
            <v>380777.60741115408</v>
          </cell>
          <cell r="AG739">
            <v>557391.33672528039</v>
          </cell>
          <cell r="AH739">
            <v>421530.85652640869</v>
          </cell>
          <cell r="AI739">
            <v>481859.56022679817</v>
          </cell>
          <cell r="AJ739">
            <v>318899.95592575835</v>
          </cell>
          <cell r="AK739">
            <v>3133424.4907989046</v>
          </cell>
        </row>
        <row r="741">
          <cell r="D741" t="str">
            <v>Equity Loan Stock Interest</v>
          </cell>
          <cell r="J741">
            <v>0</v>
          </cell>
          <cell r="K741">
            <v>0</v>
          </cell>
          <cell r="L741">
            <v>0</v>
          </cell>
          <cell r="M741">
            <v>-184445.87499999997</v>
          </cell>
          <cell r="N741">
            <v>-114470.45020755241</v>
          </cell>
          <cell r="O741">
            <v>-193374.25961614956</v>
          </cell>
          <cell r="P741">
            <v>-193374.25961614956</v>
          </cell>
          <cell r="Q741">
            <v>-193374.25961614956</v>
          </cell>
          <cell r="R741">
            <v>-193374.25961614956</v>
          </cell>
          <cell r="S741">
            <v>-193374.25961614956</v>
          </cell>
          <cell r="T741">
            <v>-193374.25961614956</v>
          </cell>
          <cell r="U741">
            <v>-193374.25961614956</v>
          </cell>
          <cell r="V741">
            <v>-110658.88672882329</v>
          </cell>
          <cell r="W741">
            <v>-185019.47054102604</v>
          </cell>
          <cell r="X741">
            <v>-149024.95270408413</v>
          </cell>
          <cell r="Y741">
            <v>-213653.85821065173</v>
          </cell>
          <cell r="Z741">
            <v>-180267.73246937239</v>
          </cell>
          <cell r="AA741">
            <v>-197013.36999633751</v>
          </cell>
          <cell r="AB741">
            <v>-220739.3326227176</v>
          </cell>
          <cell r="AC741">
            <v>-220739.3326227176</v>
          </cell>
          <cell r="AD741">
            <v>-174369.76191031374</v>
          </cell>
          <cell r="AE741">
            <v>-120346.99976093929</v>
          </cell>
          <cell r="AF741">
            <v>-120346.99976093929</v>
          </cell>
          <cell r="AG741">
            <v>-135860.48019887289</v>
          </cell>
          <cell r="AH741">
            <v>0</v>
          </cell>
          <cell r="AI741">
            <v>-162959.60430104064</v>
          </cell>
          <cell r="AJ741">
            <v>0</v>
          </cell>
          <cell r="AK741">
            <v>-278736.53908026009</v>
          </cell>
        </row>
        <row r="742">
          <cell r="D742" t="str">
            <v>Equity Loan Stock Capital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-2854687.7197186425</v>
          </cell>
        </row>
        <row r="744">
          <cell r="D744" t="str">
            <v>Cashflow Available to Shareholders</v>
          </cell>
          <cell r="J744">
            <v>55254.630067209422</v>
          </cell>
          <cell r="K744">
            <v>6.2573235481977463E-10</v>
          </cell>
          <cell r="L744">
            <v>0.22956223145592958</v>
          </cell>
          <cell r="M744">
            <v>76326.67854625106</v>
          </cell>
          <cell r="N744">
            <v>76326.678546251147</v>
          </cell>
          <cell r="O744">
            <v>33868.417846058757</v>
          </cell>
          <cell r="P744">
            <v>70100.570103795297</v>
          </cell>
          <cell r="Q744">
            <v>44888.893345525168</v>
          </cell>
          <cell r="R744">
            <v>68752.219468674535</v>
          </cell>
          <cell r="S744">
            <v>114739.12499678056</v>
          </cell>
          <cell r="T744">
            <v>89203.257432627463</v>
          </cell>
          <cell r="U744">
            <v>122142.03845640845</v>
          </cell>
          <cell r="V744">
            <v>87582.427639675923</v>
          </cell>
          <cell r="W744">
            <v>0.23200000030919909</v>
          </cell>
          <cell r="X744">
            <v>101513.60401358895</v>
          </cell>
          <cell r="Y744">
            <v>123066.09485784051</v>
          </cell>
          <cell r="Z744">
            <v>21552.722844251723</v>
          </cell>
          <cell r="AA744">
            <v>0.23199999978533015</v>
          </cell>
          <cell r="AB744">
            <v>45091.329853260191</v>
          </cell>
          <cell r="AC744">
            <v>168065.66563223861</v>
          </cell>
          <cell r="AD744">
            <v>122974.56777897803</v>
          </cell>
          <cell r="AE744">
            <v>260430.60765021422</v>
          </cell>
          <cell r="AF744">
            <v>260430.60765021481</v>
          </cell>
          <cell r="AG744">
            <v>421530.85652640753</v>
          </cell>
          <cell r="AH744">
            <v>421530.85652640869</v>
          </cell>
          <cell r="AI744">
            <v>318899.95592575753</v>
          </cell>
          <cell r="AJ744">
            <v>318899.95592575835</v>
          </cell>
          <cell r="AK744">
            <v>0.23200000170618296</v>
          </cell>
        </row>
        <row r="746">
          <cell r="D746" t="str">
            <v>Dividends Paid</v>
          </cell>
          <cell r="J746">
            <v>0</v>
          </cell>
          <cell r="K746">
            <v>0</v>
          </cell>
          <cell r="L746">
            <v>0</v>
          </cell>
          <cell r="M746">
            <v>-124649.04931130609</v>
          </cell>
          <cell r="N746">
            <v>-76326.446546250707</v>
          </cell>
          <cell r="O746">
            <v>-6474.1473022637365</v>
          </cell>
          <cell r="P746">
            <v>-72913.314248311101</v>
          </cell>
          <cell r="Q746">
            <v>-50314.975864352135</v>
          </cell>
          <cell r="R746">
            <v>-50821.978662348614</v>
          </cell>
          <cell r="S746">
            <v>-133559.97456018761</v>
          </cell>
          <cell r="T746">
            <v>-65725.20164342277</v>
          </cell>
          <cell r="U746">
            <v>-126218.10412345818</v>
          </cell>
          <cell r="V746">
            <v>-116877.22586894277</v>
          </cell>
          <cell r="W746">
            <v>-18499.076595416482</v>
          </cell>
          <cell r="X746">
            <v>0</v>
          </cell>
          <cell r="Y746">
            <v>-171217.09858298517</v>
          </cell>
          <cell r="Z746">
            <v>-21552.490844251908</v>
          </cell>
          <cell r="AA746">
            <v>-28401.173165768283</v>
          </cell>
          <cell r="AB746">
            <v>-11565.253762200125</v>
          </cell>
          <cell r="AC746">
            <v>-97329.977342393715</v>
          </cell>
          <cell r="AD746">
            <v>-202237.08171728236</v>
          </cell>
          <cell r="AE746">
            <v>0</v>
          </cell>
          <cell r="AF746">
            <v>-431862.99806430819</v>
          </cell>
          <cell r="AG746">
            <v>0</v>
          </cell>
          <cell r="AH746">
            <v>-421530.62452640524</v>
          </cell>
          <cell r="AI746">
            <v>0</v>
          </cell>
          <cell r="AJ746">
            <v>-318899.72392575548</v>
          </cell>
          <cell r="AK746">
            <v>-20000</v>
          </cell>
        </row>
        <row r="748">
          <cell r="D748" t="str">
            <v>Closing Balance</v>
          </cell>
          <cell r="J748">
            <v>55254.630067209422</v>
          </cell>
          <cell r="K748">
            <v>6.2573235481977463E-10</v>
          </cell>
          <cell r="L748">
            <v>0.22956223145592958</v>
          </cell>
          <cell r="M748">
            <v>-48322.370765055035</v>
          </cell>
          <cell r="N748">
            <v>0.23200000044016633</v>
          </cell>
          <cell r="O748">
            <v>27394.270543795021</v>
          </cell>
          <cell r="P748">
            <v>-2812.7441445158038</v>
          </cell>
          <cell r="Q748">
            <v>-5426.0825188269664</v>
          </cell>
          <cell r="R748">
            <v>17930.240806325921</v>
          </cell>
          <cell r="S748">
            <v>-18820.849563407042</v>
          </cell>
          <cell r="T748">
            <v>23478.055789204693</v>
          </cell>
          <cell r="U748">
            <v>-4076.0656670497265</v>
          </cell>
          <cell r="V748">
            <v>-29294.798229266846</v>
          </cell>
          <cell r="W748">
            <v>-18498.844595416173</v>
          </cell>
          <cell r="X748">
            <v>101513.60401358895</v>
          </cell>
          <cell r="Y748">
            <v>-48151.003725144663</v>
          </cell>
          <cell r="Z748">
            <v>0.23199999981443398</v>
          </cell>
          <cell r="AA748">
            <v>-28400.941165768498</v>
          </cell>
          <cell r="AB748">
            <v>33526.076091060066</v>
          </cell>
          <cell r="AC748">
            <v>70735.688289844897</v>
          </cell>
          <cell r="AD748">
            <v>-79262.513938304328</v>
          </cell>
          <cell r="AE748">
            <v>260430.60765021422</v>
          </cell>
          <cell r="AF748">
            <v>-171432.39041409339</v>
          </cell>
          <cell r="AG748">
            <v>421530.85652640753</v>
          </cell>
          <cell r="AH748">
            <v>0.23200000345241278</v>
          </cell>
          <cell r="AI748">
            <v>318899.95592575753</v>
          </cell>
          <cell r="AJ748">
            <v>0.23200000287033617</v>
          </cell>
          <cell r="AK748">
            <v>-19999.767999998294</v>
          </cell>
        </row>
        <row r="749">
          <cell r="J749">
            <v>5.8207660913467407E-11</v>
          </cell>
          <cell r="K749">
            <v>-1.5570549294352531E-9</v>
          </cell>
          <cell r="L749">
            <v>-0.2320000008912757</v>
          </cell>
          <cell r="M749">
            <v>-0.23200000025099143</v>
          </cell>
          <cell r="N749">
            <v>-0.23200000044016633</v>
          </cell>
          <cell r="O749">
            <v>-0.23200000051292591</v>
          </cell>
          <cell r="P749">
            <v>-0.23200000054202974</v>
          </cell>
          <cell r="Q749">
            <v>-0.23200000065844506</v>
          </cell>
          <cell r="R749">
            <v>-0.23200000068754889</v>
          </cell>
          <cell r="S749">
            <v>-0.23200000077486038</v>
          </cell>
          <cell r="T749">
            <v>-0.23199999978533015</v>
          </cell>
          <cell r="U749">
            <v>-0.23200000124052167</v>
          </cell>
          <cell r="V749">
            <v>-0.23200000228825957</v>
          </cell>
          <cell r="W749">
            <v>-0.23200000153155997</v>
          </cell>
          <cell r="X749">
            <v>-0.23199999984353781</v>
          </cell>
          <cell r="Y749">
            <v>-0.23199999867938459</v>
          </cell>
          <cell r="Z749">
            <v>-0.23199999943608418</v>
          </cell>
          <cell r="AA749">
            <v>-0.23200000036740676</v>
          </cell>
          <cell r="AB749">
            <v>-0.23200000007636845</v>
          </cell>
          <cell r="AC749">
            <v>-0.23200000071665272</v>
          </cell>
          <cell r="AD749">
            <v>-0.23200000019278377</v>
          </cell>
          <cell r="AE749">
            <v>-0.2320000008912757</v>
          </cell>
          <cell r="AF749">
            <v>-0.23200000287033617</v>
          </cell>
          <cell r="AG749">
            <v>-0.23200000228825957</v>
          </cell>
          <cell r="AH749">
            <v>-0.23200000205542892</v>
          </cell>
          <cell r="AI749">
            <v>-0.23200000240467489</v>
          </cell>
          <cell r="AJ749">
            <v>-0.23200000287033617</v>
          </cell>
          <cell r="AK749">
            <v>-0.23200000170618296</v>
          </cell>
        </row>
        <row r="751">
          <cell r="D751" t="str">
            <v>Projected Profit and Loss Accounts</v>
          </cell>
          <cell r="J751">
            <v>37711</v>
          </cell>
          <cell r="K751">
            <v>38077</v>
          </cell>
          <cell r="L751">
            <v>38442</v>
          </cell>
          <cell r="M751">
            <v>38807</v>
          </cell>
          <cell r="N751">
            <v>39172</v>
          </cell>
          <cell r="O751">
            <v>39538</v>
          </cell>
          <cell r="P751">
            <v>39903</v>
          </cell>
          <cell r="Q751">
            <v>40268</v>
          </cell>
          <cell r="R751">
            <v>40633</v>
          </cell>
          <cell r="S751">
            <v>40999</v>
          </cell>
          <cell r="T751">
            <v>41364</v>
          </cell>
          <cell r="U751">
            <v>41729</v>
          </cell>
          <cell r="V751">
            <v>42094</v>
          </cell>
          <cell r="W751">
            <v>42460</v>
          </cell>
          <cell r="X751">
            <v>42825</v>
          </cell>
          <cell r="Y751">
            <v>43190</v>
          </cell>
          <cell r="Z751">
            <v>43555</v>
          </cell>
          <cell r="AA751">
            <v>43921</v>
          </cell>
          <cell r="AB751">
            <v>44286</v>
          </cell>
          <cell r="AC751">
            <v>44651</v>
          </cell>
          <cell r="AD751">
            <v>45016</v>
          </cell>
          <cell r="AE751">
            <v>45382</v>
          </cell>
          <cell r="AF751">
            <v>45747</v>
          </cell>
          <cell r="AG751">
            <v>46112</v>
          </cell>
          <cell r="AH751">
            <v>46477</v>
          </cell>
          <cell r="AI751">
            <v>46843</v>
          </cell>
          <cell r="AJ751">
            <v>47208</v>
          </cell>
          <cell r="AK751">
            <v>47573</v>
          </cell>
        </row>
        <row r="753">
          <cell r="D753" t="str">
            <v>Turnover</v>
          </cell>
          <cell r="J753">
            <v>0</v>
          </cell>
          <cell r="K753">
            <v>0</v>
          </cell>
          <cell r="L753">
            <v>0</v>
          </cell>
          <cell r="M753">
            <v>2416437.5</v>
          </cell>
          <cell r="N753">
            <v>2476848.4374999995</v>
          </cell>
          <cell r="O753">
            <v>2538769.6484374995</v>
          </cell>
          <cell r="P753">
            <v>2602238.8896484366</v>
          </cell>
          <cell r="Q753">
            <v>2667294.8618896473</v>
          </cell>
          <cell r="R753">
            <v>2733977.2334368881</v>
          </cell>
          <cell r="S753">
            <v>2802326.6642728103</v>
          </cell>
          <cell r="T753">
            <v>2872384.8308796301</v>
          </cell>
          <cell r="U753">
            <v>2944194.4516516202</v>
          </cell>
          <cell r="V753">
            <v>3017799.3129429109</v>
          </cell>
          <cell r="W753">
            <v>3093244.2957664831</v>
          </cell>
          <cell r="X753">
            <v>3170575.4031606452</v>
          </cell>
          <cell r="Y753">
            <v>3249839.7882396611</v>
          </cell>
          <cell r="Z753">
            <v>3331085.782945652</v>
          </cell>
          <cell r="AA753">
            <v>3414362.9275192935</v>
          </cell>
          <cell r="AB753">
            <v>3499722.0007072752</v>
          </cell>
          <cell r="AC753">
            <v>3587215.0507249567</v>
          </cell>
          <cell r="AD753">
            <v>3676895.4269930804</v>
          </cell>
          <cell r="AE753">
            <v>3768817.8126679067</v>
          </cell>
          <cell r="AF753">
            <v>3863038.2579846038</v>
          </cell>
          <cell r="AG753">
            <v>3959614.2144342186</v>
          </cell>
          <cell r="AH753">
            <v>4058604.5697950739</v>
          </cell>
          <cell r="AI753">
            <v>4160069.6840399504</v>
          </cell>
          <cell r="AJ753">
            <v>4264071.4261409491</v>
          </cell>
          <cell r="AK753">
            <v>4370673.2117944723</v>
          </cell>
        </row>
        <row r="754">
          <cell r="D754" t="str">
            <v>Other Operating Income</v>
          </cell>
          <cell r="J754">
            <v>0</v>
          </cell>
          <cell r="K754">
            <v>0</v>
          </cell>
          <cell r="L754">
            <v>0</v>
          </cell>
          <cell r="M754">
            <v>63037.499999999993</v>
          </cell>
          <cell r="N754">
            <v>64613.437499999993</v>
          </cell>
          <cell r="O754">
            <v>66228.773437499985</v>
          </cell>
          <cell r="P754">
            <v>67884.49277343748</v>
          </cell>
          <cell r="Q754">
            <v>69581.605092773418</v>
          </cell>
          <cell r="R754">
            <v>71321.145220092731</v>
          </cell>
          <cell r="S754">
            <v>73104.173850595049</v>
          </cell>
          <cell r="T754">
            <v>74931.778196859916</v>
          </cell>
          <cell r="U754">
            <v>76805.072651781404</v>
          </cell>
          <cell r="V754">
            <v>78725.199468075938</v>
          </cell>
          <cell r="W754">
            <v>80693.329454777821</v>
          </cell>
          <cell r="X754">
            <v>82710.66269114727</v>
          </cell>
          <cell r="Y754">
            <v>84778.429258425938</v>
          </cell>
          <cell r="Z754">
            <v>86897.889989886578</v>
          </cell>
          <cell r="AA754">
            <v>89070.337239633736</v>
          </cell>
          <cell r="AB754">
            <v>91297.095670624563</v>
          </cell>
          <cell r="AC754">
            <v>93579.523062390173</v>
          </cell>
          <cell r="AD754">
            <v>95919.011138949922</v>
          </cell>
          <cell r="AE754">
            <v>98316.986417423643</v>
          </cell>
          <cell r="AF754">
            <v>100774.91107785923</v>
          </cell>
          <cell r="AG754">
            <v>103294.2838548057</v>
          </cell>
          <cell r="AH754">
            <v>105876.64095117584</v>
          </cell>
          <cell r="AI754">
            <v>108523.55697495522</v>
          </cell>
          <cell r="AJ754">
            <v>111236.6458993291</v>
          </cell>
          <cell r="AK754">
            <v>114017.56204681232</v>
          </cell>
        </row>
        <row r="755">
          <cell r="D755" t="str">
            <v>Operating Costs</v>
          </cell>
          <cell r="J755">
            <v>-1474282.7719822912</v>
          </cell>
          <cell r="K755">
            <v>-7380901.705861791</v>
          </cell>
          <cell r="L755">
            <v>-7683774.2599390857</v>
          </cell>
          <cell r="M755">
            <v>-1152341.2593749999</v>
          </cell>
          <cell r="N755">
            <v>-1181149.7908593749</v>
          </cell>
          <cell r="O755">
            <v>-1210678.5356308592</v>
          </cell>
          <cell r="P755">
            <v>-1241207.9857270212</v>
          </cell>
          <cell r="Q755">
            <v>-1290121.8175724575</v>
          </cell>
          <cell r="R755">
            <v>-1357013.1658736605</v>
          </cell>
          <cell r="S755">
            <v>-1336645.2435045622</v>
          </cell>
          <cell r="T755">
            <v>-1375367.7933514838</v>
          </cell>
          <cell r="U755">
            <v>-1404015.9293427267</v>
          </cell>
          <cell r="V755">
            <v>-1572529.2989415277</v>
          </cell>
          <cell r="W755">
            <v>-1756841.7200011802</v>
          </cell>
          <cell r="X755">
            <v>-1594838.0260990604</v>
          </cell>
          <cell r="Y755">
            <v>-1575324.5130036513</v>
          </cell>
          <cell r="Z755">
            <v>-1624931.1625860527</v>
          </cell>
          <cell r="AA755">
            <v>-1867876.2281849112</v>
          </cell>
          <cell r="AB755">
            <v>-1898587.0124376069</v>
          </cell>
          <cell r="AC755">
            <v>-1710657.0764612581</v>
          </cell>
          <cell r="AD755">
            <v>-1827706.3828991633</v>
          </cell>
          <cell r="AE755">
            <v>-1797637.6113548158</v>
          </cell>
          <cell r="AF755">
            <v>-2224187.9461627696</v>
          </cell>
          <cell r="AG755">
            <v>-2365659.4614139409</v>
          </cell>
          <cell r="AH755">
            <v>-1951184.7345930766</v>
          </cell>
          <cell r="AI755">
            <v>-1983837.7523914252</v>
          </cell>
          <cell r="AJ755">
            <v>-2360690.0544929388</v>
          </cell>
          <cell r="AK755">
            <v>-2438978.174133874</v>
          </cell>
        </row>
        <row r="757">
          <cell r="D757" t="str">
            <v>Gross Profit</v>
          </cell>
          <cell r="J757">
            <v>-1474282.7719822912</v>
          </cell>
          <cell r="K757">
            <v>-7380901.705861791</v>
          </cell>
          <cell r="L757">
            <v>-7683774.2599390857</v>
          </cell>
          <cell r="M757">
            <v>1327133.7406250001</v>
          </cell>
          <cell r="N757">
            <v>1360312.0841406246</v>
          </cell>
          <cell r="O757">
            <v>1394319.8862441403</v>
          </cell>
          <cell r="P757">
            <v>1428915.3966948527</v>
          </cell>
          <cell r="Q757">
            <v>1446754.6494099631</v>
          </cell>
          <cell r="R757">
            <v>1448285.2127833201</v>
          </cell>
          <cell r="S757">
            <v>1538785.5946188432</v>
          </cell>
          <cell r="T757">
            <v>1571948.8157250064</v>
          </cell>
          <cell r="U757">
            <v>1616983.5949606751</v>
          </cell>
          <cell r="V757">
            <v>1523995.213469459</v>
          </cell>
          <cell r="W757">
            <v>1417095.9052200806</v>
          </cell>
          <cell r="X757">
            <v>1658448.0397527318</v>
          </cell>
          <cell r="Y757">
            <v>1759293.7044944356</v>
          </cell>
          <cell r="Z757">
            <v>1793052.5103494858</v>
          </cell>
          <cell r="AA757">
            <v>1635557.0365740161</v>
          </cell>
          <cell r="AB757">
            <v>1692432.0839402929</v>
          </cell>
          <cell r="AC757">
            <v>1970137.4973260888</v>
          </cell>
          <cell r="AD757">
            <v>1945108.0552328671</v>
          </cell>
          <cell r="AE757">
            <v>2069497.1877305144</v>
          </cell>
          <cell r="AF757">
            <v>1739625.2228996935</v>
          </cell>
          <cell r="AG757">
            <v>1697249.0368750836</v>
          </cell>
          <cell r="AH757">
            <v>2213296.476153173</v>
          </cell>
          <cell r="AI757">
            <v>2284755.4886234803</v>
          </cell>
          <cell r="AJ757">
            <v>2014618.0175473397</v>
          </cell>
          <cell r="AK757">
            <v>2045712.5997074102</v>
          </cell>
        </row>
        <row r="759">
          <cell r="D759" t="str">
            <v>Land/capital contributions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</row>
        <row r="760">
          <cell r="D760" t="str">
            <v>Administrative and other overheads</v>
          </cell>
          <cell r="J760">
            <v>0</v>
          </cell>
          <cell r="K760">
            <v>0</v>
          </cell>
          <cell r="L760">
            <v>0</v>
          </cell>
          <cell r="M760">
            <v>-5253.125</v>
          </cell>
          <cell r="N760">
            <v>-5384.4531249999991</v>
          </cell>
          <cell r="O760">
            <v>-5519.0644531249991</v>
          </cell>
          <cell r="P760">
            <v>-5657.041064453123</v>
          </cell>
          <cell r="Q760">
            <v>-5798.4670910644509</v>
          </cell>
          <cell r="R760">
            <v>-5943.4287683410612</v>
          </cell>
          <cell r="S760">
            <v>-6092.0144875495871</v>
          </cell>
          <cell r="T760">
            <v>-6244.3148497383263</v>
          </cell>
          <cell r="U760">
            <v>-6400.4227209817836</v>
          </cell>
          <cell r="V760">
            <v>-6560.4332890063279</v>
          </cell>
          <cell r="W760">
            <v>-6724.444121231485</v>
          </cell>
          <cell r="X760">
            <v>-6892.5552242622725</v>
          </cell>
          <cell r="Y760">
            <v>-7064.8691048688288</v>
          </cell>
          <cell r="Z760">
            <v>-7241.4908324905482</v>
          </cell>
          <cell r="AA760">
            <v>-7422.5281033028114</v>
          </cell>
          <cell r="AB760">
            <v>-7608.0913058853803</v>
          </cell>
          <cell r="AC760">
            <v>-7798.2935885325151</v>
          </cell>
          <cell r="AD760">
            <v>-7993.2509282458268</v>
          </cell>
          <cell r="AE760">
            <v>-8193.0822014519708</v>
          </cell>
          <cell r="AF760">
            <v>-8397.9092564882703</v>
          </cell>
          <cell r="AG760">
            <v>-8607.8569879004754</v>
          </cell>
          <cell r="AH760">
            <v>-8823.0534125979866</v>
          </cell>
          <cell r="AI760">
            <v>-9043.6297479129353</v>
          </cell>
          <cell r="AJ760">
            <v>-9269.7204916107585</v>
          </cell>
          <cell r="AK760">
            <v>0</v>
          </cell>
        </row>
        <row r="762">
          <cell r="D762" t="str">
            <v>Profit/(loss) before interest</v>
          </cell>
          <cell r="J762">
            <v>-1474282.7719822912</v>
          </cell>
          <cell r="K762">
            <v>-7380901.705861791</v>
          </cell>
          <cell r="L762">
            <v>-7683774.2599390857</v>
          </cell>
          <cell r="M762">
            <v>1321880.6156250001</v>
          </cell>
          <cell r="N762">
            <v>1354927.6310156246</v>
          </cell>
          <cell r="O762">
            <v>1388800.8217910153</v>
          </cell>
          <cell r="P762">
            <v>1423258.3556303997</v>
          </cell>
          <cell r="Q762">
            <v>1440956.1823188986</v>
          </cell>
          <cell r="R762">
            <v>1442341.7840149791</v>
          </cell>
          <cell r="S762">
            <v>1532693.5801312935</v>
          </cell>
          <cell r="T762">
            <v>1565704.5008752681</v>
          </cell>
          <cell r="U762">
            <v>1610583.1722396933</v>
          </cell>
          <cell r="V762">
            <v>1517434.7801804526</v>
          </cell>
          <cell r="W762">
            <v>1410371.4610988491</v>
          </cell>
          <cell r="X762">
            <v>1651555.4845284696</v>
          </cell>
          <cell r="Y762">
            <v>1752228.8353895668</v>
          </cell>
          <cell r="Z762">
            <v>1785811.0195169952</v>
          </cell>
          <cell r="AA762">
            <v>1628134.5084707134</v>
          </cell>
          <cell r="AB762">
            <v>1684823.9926344075</v>
          </cell>
          <cell r="AC762">
            <v>1962339.2037375562</v>
          </cell>
          <cell r="AD762">
            <v>1937114.8043046214</v>
          </cell>
          <cell r="AE762">
            <v>2061304.1055290624</v>
          </cell>
          <cell r="AF762">
            <v>1731227.3136432052</v>
          </cell>
          <cell r="AG762">
            <v>1688641.179887183</v>
          </cell>
          <cell r="AH762">
            <v>2204473.4227405749</v>
          </cell>
          <cell r="AI762">
            <v>2275711.8588755676</v>
          </cell>
          <cell r="AJ762">
            <v>2005348.297055729</v>
          </cell>
          <cell r="AK762">
            <v>2045712.5997074102</v>
          </cell>
        </row>
        <row r="764">
          <cell r="D764" t="str">
            <v>Net interest expense</v>
          </cell>
          <cell r="J764">
            <v>-15215.738084234446</v>
          </cell>
          <cell r="K764">
            <v>-244141.16989828611</v>
          </cell>
          <cell r="L764">
            <v>-876268.91121420357</v>
          </cell>
          <cell r="M764">
            <v>-1278192.6035132948</v>
          </cell>
          <cell r="N764">
            <v>-1267949.2031906224</v>
          </cell>
          <cell r="O764">
            <v>-1253544.6327369167</v>
          </cell>
          <cell r="P764">
            <v>-1229442.0176062474</v>
          </cell>
          <cell r="Q764">
            <v>-1203339.9008099232</v>
          </cell>
          <cell r="R764">
            <v>-1173462.734174775</v>
          </cell>
          <cell r="S764">
            <v>-1142535.3492098402</v>
          </cell>
          <cell r="T764">
            <v>-1108385.1169793005</v>
          </cell>
          <cell r="U764">
            <v>-1074667.988125006</v>
          </cell>
          <cell r="V764">
            <v>-1054710.1823334354</v>
          </cell>
          <cell r="W764">
            <v>-1044397.1815982794</v>
          </cell>
          <cell r="X764">
            <v>-1019910.4925776103</v>
          </cell>
          <cell r="Y764">
            <v>-980450.85993014148</v>
          </cell>
          <cell r="Z764">
            <v>-936723.69241803722</v>
          </cell>
          <cell r="AA764">
            <v>-888661.54847464245</v>
          </cell>
          <cell r="AB764">
            <v>-843454.98074266722</v>
          </cell>
          <cell r="AC764">
            <v>-786924.66107227129</v>
          </cell>
          <cell r="AD764">
            <v>-723076.58594153554</v>
          </cell>
          <cell r="AE764">
            <v>-663011.19811830623</v>
          </cell>
          <cell r="AF764">
            <v>-602311.54775721417</v>
          </cell>
          <cell r="AG764">
            <v>-560859.47625825834</v>
          </cell>
          <cell r="AH764">
            <v>-510668.96031323489</v>
          </cell>
          <cell r="AI764">
            <v>-429655.08898098062</v>
          </cell>
          <cell r="AJ764">
            <v>-351701.49112480262</v>
          </cell>
          <cell r="AK764">
            <v>-228036.53393157426</v>
          </cell>
        </row>
        <row r="766">
          <cell r="D766" t="str">
            <v>Profit/(loss) before taxation</v>
          </cell>
          <cell r="J766">
            <v>-1489498.5100665258</v>
          </cell>
          <cell r="K766">
            <v>-7625042.8757600775</v>
          </cell>
          <cell r="L766">
            <v>-8560043.1711532883</v>
          </cell>
          <cell r="M766">
            <v>43688.012111705262</v>
          </cell>
          <cell r="N766">
            <v>86978.427825002233</v>
          </cell>
          <cell r="O766">
            <v>135256.18905409868</v>
          </cell>
          <cell r="P766">
            <v>193816.33802415221</v>
          </cell>
          <cell r="Q766">
            <v>237616.28150897543</v>
          </cell>
          <cell r="R766">
            <v>268879.04984020418</v>
          </cell>
          <cell r="S766">
            <v>390158.23092145333</v>
          </cell>
          <cell r="T766">
            <v>457319.38389596762</v>
          </cell>
          <cell r="U766">
            <v>535915.18411468738</v>
          </cell>
          <cell r="V766">
            <v>462724.59784701723</v>
          </cell>
          <cell r="W766">
            <v>365974.27950056968</v>
          </cell>
          <cell r="X766">
            <v>631644.99195085932</v>
          </cell>
          <cell r="Y766">
            <v>771777.97545942536</v>
          </cell>
          <cell r="Z766">
            <v>849087.32709895796</v>
          </cell>
          <cell r="AA766">
            <v>739472.95999607095</v>
          </cell>
          <cell r="AB766">
            <v>841369.01189174026</v>
          </cell>
          <cell r="AC766">
            <v>1175414.5426652851</v>
          </cell>
          <cell r="AD766">
            <v>1214038.2183630858</v>
          </cell>
          <cell r="AE766">
            <v>1398292.9074107562</v>
          </cell>
          <cell r="AF766">
            <v>1128915.765885991</v>
          </cell>
          <cell r="AG766">
            <v>1127781.7036289247</v>
          </cell>
          <cell r="AH766">
            <v>1693804.46242734</v>
          </cell>
          <cell r="AI766">
            <v>1846056.7698945869</v>
          </cell>
          <cell r="AJ766">
            <v>1653646.8059309265</v>
          </cell>
          <cell r="AK766">
            <v>1817676.0657758359</v>
          </cell>
        </row>
        <row r="768">
          <cell r="D768" t="str">
            <v>Taxation</v>
          </cell>
          <cell r="J768">
            <v>-116.98799325014716</v>
          </cell>
          <cell r="K768">
            <v>-47.998989318632084</v>
          </cell>
          <cell r="L768">
            <v>-252.15352655379684</v>
          </cell>
          <cell r="M768">
            <v>-148078.09404628206</v>
          </cell>
          <cell r="N768">
            <v>-151732.89337476413</v>
          </cell>
          <cell r="O768">
            <v>-156572.3249497668</v>
          </cell>
          <cell r="P768">
            <v>-164175.43698523921</v>
          </cell>
          <cell r="Q768">
            <v>-167332.16199466249</v>
          </cell>
          <cell r="R768">
            <v>-167099.95776581788</v>
          </cell>
          <cell r="S768">
            <v>-192732.96306920983</v>
          </cell>
          <cell r="T768">
            <v>-201509.52641649317</v>
          </cell>
          <cell r="U768">
            <v>-213230.3981901432</v>
          </cell>
          <cell r="V768">
            <v>-181334.47283799548</v>
          </cell>
          <cell r="W768">
            <v>-145271.90490971031</v>
          </cell>
          <cell r="X768">
            <v>-214540.46458718163</v>
          </cell>
          <cell r="Y768">
            <v>-243288.39385475212</v>
          </cell>
          <cell r="Z768">
            <v>-252430.09740728495</v>
          </cell>
          <cell r="AA768">
            <v>-208529.42593322723</v>
          </cell>
          <cell r="AB768">
            <v>-228154.3387952965</v>
          </cell>
          <cell r="AC768">
            <v>-312177.78294103406</v>
          </cell>
          <cell r="AD768">
            <v>-306679.72958025802</v>
          </cell>
          <cell r="AE768">
            <v>-343020.40184767172</v>
          </cell>
          <cell r="AF768">
            <v>-248623.32084982237</v>
          </cell>
          <cell r="AG768">
            <v>-236513.24512398842</v>
          </cell>
          <cell r="AH768">
            <v>-383938.41212288896</v>
          </cell>
          <cell r="AI768">
            <v>-402483.86569225183</v>
          </cell>
          <cell r="AJ768">
            <v>-321486.22023443459</v>
          </cell>
          <cell r="AK768">
            <v>-343893.10607493005</v>
          </cell>
        </row>
        <row r="770">
          <cell r="D770" t="str">
            <v>Profit attributable to shareholders</v>
          </cell>
          <cell r="J770">
            <v>-1489615.4980597759</v>
          </cell>
          <cell r="K770">
            <v>-7625090.874749396</v>
          </cell>
          <cell r="L770">
            <v>-8560295.3246798422</v>
          </cell>
          <cell r="M770">
            <v>-104390.0819345768</v>
          </cell>
          <cell r="N770">
            <v>-64754.465549761895</v>
          </cell>
          <cell r="O770">
            <v>-21316.135895668122</v>
          </cell>
          <cell r="P770">
            <v>29640.901038912998</v>
          </cell>
          <cell r="Q770">
            <v>70284.119514312944</v>
          </cell>
          <cell r="R770">
            <v>101779.09207438631</v>
          </cell>
          <cell r="S770">
            <v>197425.2678522435</v>
          </cell>
          <cell r="T770">
            <v>255809.85747947445</v>
          </cell>
          <cell r="U770">
            <v>322684.78592454421</v>
          </cell>
          <cell r="V770">
            <v>281390.12500902172</v>
          </cell>
          <cell r="W770">
            <v>220702.37459085937</v>
          </cell>
          <cell r="X770">
            <v>417104.52736367768</v>
          </cell>
          <cell r="Y770">
            <v>528489.58160467329</v>
          </cell>
          <cell r="Z770">
            <v>596657.22969167307</v>
          </cell>
          <cell r="AA770">
            <v>530943.53406284377</v>
          </cell>
          <cell r="AB770">
            <v>613214.67309644376</v>
          </cell>
          <cell r="AC770">
            <v>863236.75972425099</v>
          </cell>
          <cell r="AD770">
            <v>907358.48878282774</v>
          </cell>
          <cell r="AE770">
            <v>1055272.5055630845</v>
          </cell>
          <cell r="AF770">
            <v>880292.44503616868</v>
          </cell>
          <cell r="AG770">
            <v>891268.45850493619</v>
          </cell>
          <cell r="AH770">
            <v>1309866.050304451</v>
          </cell>
          <cell r="AI770">
            <v>1443572.904202335</v>
          </cell>
          <cell r="AJ770">
            <v>1332160.5856964919</v>
          </cell>
          <cell r="AK770">
            <v>1473782.9597009057</v>
          </cell>
        </row>
        <row r="772">
          <cell r="D772" t="str">
            <v>Dividends</v>
          </cell>
          <cell r="J772">
            <v>0</v>
          </cell>
          <cell r="K772">
            <v>0</v>
          </cell>
          <cell r="L772">
            <v>0</v>
          </cell>
          <cell r="M772">
            <v>-200975.49585755682</v>
          </cell>
          <cell r="N772">
            <v>0</v>
          </cell>
          <cell r="O772">
            <v>-40342.333148321675</v>
          </cell>
          <cell r="P772">
            <v>-75277.280659989512</v>
          </cell>
          <cell r="Q772">
            <v>-22739.332694403158</v>
          </cell>
          <cell r="R772">
            <v>-102260.94795544771</v>
          </cell>
          <cell r="S772">
            <v>-128107.91079519541</v>
          </cell>
          <cell r="T772">
            <v>-45641.39784426085</v>
          </cell>
          <cell r="U772">
            <v>-179240.68894640045</v>
          </cell>
          <cell r="V772">
            <v>-29295.030229268144</v>
          </cell>
          <cell r="W772">
            <v>-18499.076595416482</v>
          </cell>
          <cell r="X772">
            <v>-101513.37201358922</v>
          </cell>
          <cell r="Y772">
            <v>-91256.217413647857</v>
          </cell>
          <cell r="Z772">
            <v>0</v>
          </cell>
          <cell r="AA772">
            <v>-28401.173165768283</v>
          </cell>
          <cell r="AB772">
            <v>-56656.351615460357</v>
          </cell>
          <cell r="AC772">
            <v>-175213.21526811091</v>
          </cell>
          <cell r="AD772">
            <v>-79262.745938304928</v>
          </cell>
          <cell r="AE772">
            <v>-260430.37565021287</v>
          </cell>
          <cell r="AF772">
            <v>-171432.62241409533</v>
          </cell>
          <cell r="AG772">
            <v>-421530.62452640524</v>
          </cell>
          <cell r="AH772">
            <v>0</v>
          </cell>
          <cell r="AI772">
            <v>-318899.72392575548</v>
          </cell>
          <cell r="AJ772">
            <v>0</v>
          </cell>
          <cell r="AK772">
            <v>0</v>
          </cell>
        </row>
        <row r="774">
          <cell r="D774" t="str">
            <v>Retained profit for the period</v>
          </cell>
          <cell r="J774">
            <v>-1489615.4980597759</v>
          </cell>
          <cell r="K774">
            <v>-7625090.874749396</v>
          </cell>
          <cell r="L774">
            <v>-8560295.3246798422</v>
          </cell>
          <cell r="M774">
            <v>-305365.57779213361</v>
          </cell>
          <cell r="N774">
            <v>-64754.465549761895</v>
          </cell>
          <cell r="O774">
            <v>-61658.469043989797</v>
          </cell>
          <cell r="P774">
            <v>-45636.379621076514</v>
          </cell>
          <cell r="Q774">
            <v>47544.786819909787</v>
          </cell>
          <cell r="R774">
            <v>-481.85588106140494</v>
          </cell>
          <cell r="S774">
            <v>69317.357057048095</v>
          </cell>
          <cell r="T774">
            <v>210168.4596352136</v>
          </cell>
          <cell r="U774">
            <v>143444.09697814376</v>
          </cell>
          <cell r="V774">
            <v>252095.09477975359</v>
          </cell>
          <cell r="W774">
            <v>202203.29799544287</v>
          </cell>
          <cell r="X774">
            <v>315591.15535008849</v>
          </cell>
          <cell r="Y774">
            <v>437233.36419102544</v>
          </cell>
          <cell r="Z774">
            <v>596657.22969167307</v>
          </cell>
          <cell r="AA774">
            <v>502542.3608970755</v>
          </cell>
          <cell r="AB774">
            <v>556558.3214809834</v>
          </cell>
          <cell r="AC774">
            <v>688023.54445614014</v>
          </cell>
          <cell r="AD774">
            <v>828095.74284452281</v>
          </cell>
          <cell r="AE774">
            <v>794842.12991287163</v>
          </cell>
          <cell r="AF774">
            <v>708859.82262207335</v>
          </cell>
          <cell r="AG774">
            <v>469737.83397853095</v>
          </cell>
          <cell r="AH774">
            <v>1309866.050304451</v>
          </cell>
          <cell r="AI774">
            <v>1124673.1802765797</v>
          </cell>
          <cell r="AJ774">
            <v>1332160.5856964919</v>
          </cell>
          <cell r="AK774">
            <v>1473782.9597009057</v>
          </cell>
        </row>
        <row r="776">
          <cell r="D776" t="str">
            <v>Retained profit brought forward</v>
          </cell>
          <cell r="J776">
            <v>0</v>
          </cell>
          <cell r="K776">
            <v>-1489615.4980597759</v>
          </cell>
          <cell r="L776">
            <v>-9114706.3728091717</v>
          </cell>
          <cell r="M776">
            <v>-17675001.697489016</v>
          </cell>
          <cell r="N776">
            <v>-17980367.27528115</v>
          </cell>
          <cell r="O776">
            <v>-18045121.740830913</v>
          </cell>
          <cell r="P776">
            <v>-18106780.209874902</v>
          </cell>
          <cell r="Q776">
            <v>-18152416.589495979</v>
          </cell>
          <cell r="R776">
            <v>-18104871.80267607</v>
          </cell>
          <cell r="S776">
            <v>-18105353.658557132</v>
          </cell>
          <cell r="T776">
            <v>-18036036.301500082</v>
          </cell>
          <cell r="U776">
            <v>-17825867.841864869</v>
          </cell>
          <cell r="V776">
            <v>-17682423.744886726</v>
          </cell>
          <cell r="W776">
            <v>-17430328.650106974</v>
          </cell>
          <cell r="X776">
            <v>-17228125.35211153</v>
          </cell>
          <cell r="Y776">
            <v>-16912534.19676144</v>
          </cell>
          <cell r="Z776">
            <v>-16475300.832570415</v>
          </cell>
          <cell r="AA776">
            <v>-15878643.602878742</v>
          </cell>
          <cell r="AB776">
            <v>-15376101.241981667</v>
          </cell>
          <cell r="AC776">
            <v>-14819542.920500683</v>
          </cell>
          <cell r="AD776">
            <v>-14131519.376044542</v>
          </cell>
          <cell r="AE776">
            <v>-13303423.63320002</v>
          </cell>
          <cell r="AF776">
            <v>-12508581.503287148</v>
          </cell>
          <cell r="AG776">
            <v>-11799721.680665074</v>
          </cell>
          <cell r="AH776">
            <v>-11329983.846686542</v>
          </cell>
          <cell r="AI776">
            <v>-10020117.796382092</v>
          </cell>
          <cell r="AJ776">
            <v>-8895444.6161055118</v>
          </cell>
          <cell r="AK776">
            <v>-7563284.0304090194</v>
          </cell>
        </row>
        <row r="778">
          <cell r="D778" t="str">
            <v>Retained profit carried forward</v>
          </cell>
          <cell r="J778">
            <v>-1489615.4980597759</v>
          </cell>
          <cell r="K778">
            <v>-9114706.3728091717</v>
          </cell>
          <cell r="L778">
            <v>-17675001.697489016</v>
          </cell>
          <cell r="M778">
            <v>-17980367.27528115</v>
          </cell>
          <cell r="N778">
            <v>-18045121.740830913</v>
          </cell>
          <cell r="O778">
            <v>-18106780.209874902</v>
          </cell>
          <cell r="P778">
            <v>-18152416.589495979</v>
          </cell>
          <cell r="Q778">
            <v>-18104871.80267607</v>
          </cell>
          <cell r="R778">
            <v>-18105353.658557132</v>
          </cell>
          <cell r="S778">
            <v>-18036036.301500082</v>
          </cell>
          <cell r="T778">
            <v>-17825867.841864869</v>
          </cell>
          <cell r="U778">
            <v>-17682423.744886726</v>
          </cell>
          <cell r="V778">
            <v>-17430328.650106974</v>
          </cell>
          <cell r="W778">
            <v>-17228125.35211153</v>
          </cell>
          <cell r="X778">
            <v>-16912534.19676144</v>
          </cell>
          <cell r="Y778">
            <v>-16475300.832570415</v>
          </cell>
          <cell r="Z778">
            <v>-15878643.602878742</v>
          </cell>
          <cell r="AA778">
            <v>-15376101.241981667</v>
          </cell>
          <cell r="AB778">
            <v>-14819542.920500683</v>
          </cell>
          <cell r="AC778">
            <v>-14131519.376044542</v>
          </cell>
          <cell r="AD778">
            <v>-13303423.63320002</v>
          </cell>
          <cell r="AE778">
            <v>-12508581.503287148</v>
          </cell>
          <cell r="AF778">
            <v>-11799721.680665074</v>
          </cell>
          <cell r="AG778">
            <v>-11329983.846686542</v>
          </cell>
          <cell r="AH778">
            <v>-10020117.796382092</v>
          </cell>
          <cell r="AI778">
            <v>-8895444.6161055118</v>
          </cell>
          <cell r="AJ778">
            <v>-7563284.0304090194</v>
          </cell>
          <cell r="AK778">
            <v>-6089501.0707081137</v>
          </cell>
        </row>
        <row r="781">
          <cell r="D781" t="str">
            <v>Projected Balance Sheets</v>
          </cell>
          <cell r="J781">
            <v>37711</v>
          </cell>
          <cell r="K781">
            <v>38077</v>
          </cell>
          <cell r="L781">
            <v>38442</v>
          </cell>
          <cell r="M781">
            <v>38807</v>
          </cell>
          <cell r="N781">
            <v>39172</v>
          </cell>
          <cell r="O781">
            <v>39538</v>
          </cell>
          <cell r="P781">
            <v>39903</v>
          </cell>
          <cell r="Q781">
            <v>40268</v>
          </cell>
          <cell r="R781">
            <v>40633</v>
          </cell>
          <cell r="S781">
            <v>40999</v>
          </cell>
          <cell r="T781">
            <v>41364</v>
          </cell>
          <cell r="U781">
            <v>41729</v>
          </cell>
          <cell r="V781">
            <v>42094</v>
          </cell>
          <cell r="W781">
            <v>42460</v>
          </cell>
          <cell r="X781">
            <v>42825</v>
          </cell>
          <cell r="Y781">
            <v>43190</v>
          </cell>
          <cell r="Z781">
            <v>43555</v>
          </cell>
          <cell r="AA781">
            <v>43921</v>
          </cell>
          <cell r="AB781">
            <v>44286</v>
          </cell>
          <cell r="AC781">
            <v>44651</v>
          </cell>
          <cell r="AD781">
            <v>45016</v>
          </cell>
          <cell r="AE781">
            <v>45382</v>
          </cell>
          <cell r="AF781">
            <v>45747</v>
          </cell>
          <cell r="AG781">
            <v>46112</v>
          </cell>
          <cell r="AH781">
            <v>46477</v>
          </cell>
          <cell r="AI781">
            <v>46843</v>
          </cell>
          <cell r="AJ781">
            <v>47208</v>
          </cell>
          <cell r="AK781">
            <v>47573</v>
          </cell>
        </row>
        <row r="783">
          <cell r="D783" t="str">
            <v>Amounts receivable under contract</v>
          </cell>
        </row>
        <row r="785">
          <cell r="D785" t="str">
            <v>AROC cf</v>
          </cell>
          <cell r="J785">
            <v>1489888.4700440262</v>
          </cell>
          <cell r="K785">
            <v>9115091.3424351662</v>
          </cell>
          <cell r="L785">
            <v>17675975.025343634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</row>
        <row r="786">
          <cell r="D786" t="str">
            <v>Accumulated depreciation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</row>
        <row r="788">
          <cell r="D788" t="str">
            <v>AROC bf</v>
          </cell>
          <cell r="J788">
            <v>1489888.4700440262</v>
          </cell>
          <cell r="K788">
            <v>9115091.3424351662</v>
          </cell>
          <cell r="L788">
            <v>17675975.025343634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</row>
        <row r="790">
          <cell r="D790" t="str">
            <v>Working capital</v>
          </cell>
        </row>
        <row r="792">
          <cell r="D792" t="str">
            <v>VAT</v>
          </cell>
          <cell r="J792">
            <v>10921.049999999988</v>
          </cell>
          <cell r="K792">
            <v>113590.57499999995</v>
          </cell>
          <cell r="L792">
            <v>0</v>
          </cell>
          <cell r="M792">
            <v>-69158.933730468794</v>
          </cell>
          <cell r="N792">
            <v>-70887.907073730486</v>
          </cell>
          <cell r="O792">
            <v>-72660.104750573722</v>
          </cell>
          <cell r="P792">
            <v>-74430.672195894644</v>
          </cell>
          <cell r="Q792">
            <v>-73161.803365396278</v>
          </cell>
          <cell r="R792">
            <v>-68929.145448700117</v>
          </cell>
          <cell r="S792">
            <v>-80153.69310020702</v>
          </cell>
          <cell r="T792">
            <v>-81228.912144833361</v>
          </cell>
          <cell r="U792">
            <v>-84263.445245899435</v>
          </cell>
          <cell r="V792">
            <v>-63022.761388131185</v>
          </cell>
          <cell r="W792">
            <v>-39223.472420264414</v>
          </cell>
          <cell r="X792">
            <v>-76240.888188647106</v>
          </cell>
          <cell r="Y792">
            <v>-88539.191549243231</v>
          </cell>
          <cell r="Z792">
            <v>-88963.552405445051</v>
          </cell>
          <cell r="AA792">
            <v>-55781.328572094993</v>
          </cell>
          <cell r="AB792">
            <v>-59973.433040484466</v>
          </cell>
          <cell r="AC792">
            <v>-102666.8258417722</v>
          </cell>
          <cell r="AD792">
            <v>-92233.992570701055</v>
          </cell>
          <cell r="AE792">
            <v>-107798.09283041325</v>
          </cell>
          <cell r="AF792">
            <v>-43711.401109458995</v>
          </cell>
          <cell r="AG792">
            <v>-29777.493232702545</v>
          </cell>
          <cell r="AH792">
            <v>-113404.7679008572</v>
          </cell>
          <cell r="AI792">
            <v>-119062.04219751235</v>
          </cell>
          <cell r="AJ792">
            <v>-64768.730551397777</v>
          </cell>
          <cell r="AK792">
            <v>-63015.546866425662</v>
          </cell>
        </row>
        <row r="793">
          <cell r="D793" t="str">
            <v>Debtors</v>
          </cell>
          <cell r="J793">
            <v>0</v>
          </cell>
          <cell r="K793">
            <v>0</v>
          </cell>
          <cell r="L793">
            <v>0</v>
          </cell>
          <cell r="M793">
            <v>17707399.114281543</v>
          </cell>
          <cell r="N793">
            <v>17458622.552092146</v>
          </cell>
          <cell r="O793">
            <v>17189167.14338934</v>
          </cell>
          <cell r="P793">
            <v>16897595.001225669</v>
          </cell>
          <cell r="Q793">
            <v>16599432.692398904</v>
          </cell>
          <cell r="R793">
            <v>16309182.85311985</v>
          </cell>
          <cell r="S793">
            <v>15937212.400869071</v>
          </cell>
          <cell r="T793">
            <v>15539637.790031092</v>
          </cell>
          <cell r="U793">
            <v>15103089.628130106</v>
          </cell>
          <cell r="V793">
            <v>14760587.31215762</v>
          </cell>
          <cell r="W793">
            <v>14518170.357924502</v>
          </cell>
          <cell r="X793">
            <v>14028289.989982698</v>
          </cell>
          <cell r="Y793">
            <v>13432065.750064479</v>
          </cell>
          <cell r="Z793">
            <v>12793703.236264676</v>
          </cell>
          <cell r="AA793">
            <v>12291599.065720815</v>
          </cell>
          <cell r="AB793">
            <v>11702536.8590714</v>
          </cell>
          <cell r="AC793">
            <v>10812163.462737832</v>
          </cell>
          <cell r="AD793">
            <v>9917543.4379494153</v>
          </cell>
          <cell r="AE793">
            <v>8867432.8561310656</v>
          </cell>
          <cell r="AF793">
            <v>8072539.5981815048</v>
          </cell>
          <cell r="AG793">
            <v>7198593.63725401</v>
          </cell>
          <cell r="AH793">
            <v>5725894.4278029464</v>
          </cell>
          <cell r="AI793">
            <v>4114349.5183854485</v>
          </cell>
          <cell r="AJ793">
            <v>2566897.9050939279</v>
          </cell>
          <cell r="AK793">
            <v>484047.06993789645</v>
          </cell>
        </row>
        <row r="794">
          <cell r="D794" t="str">
            <v>Creditors</v>
          </cell>
          <cell r="J794">
            <v>0</v>
          </cell>
          <cell r="K794">
            <v>0</v>
          </cell>
          <cell r="L794">
            <v>0</v>
          </cell>
          <cell r="M794">
            <v>-112833.41498046869</v>
          </cell>
          <cell r="N794">
            <v>-115654.25035498035</v>
          </cell>
          <cell r="O794">
            <v>-118545.60661385488</v>
          </cell>
          <cell r="P794">
            <v>-121509.2467792012</v>
          </cell>
          <cell r="Q794">
            <v>-124546.97794868122</v>
          </cell>
          <cell r="R794">
            <v>-127660.65239739825</v>
          </cell>
          <cell r="S794">
            <v>-130852.16870733327</v>
          </cell>
          <cell r="T794">
            <v>-134123.47292501666</v>
          </cell>
          <cell r="U794">
            <v>-137476.55974814203</v>
          </cell>
          <cell r="V794">
            <v>-140913.47374184558</v>
          </cell>
          <cell r="W794">
            <v>-144436.31058539182</v>
          </cell>
          <cell r="X794">
            <v>-148047.21835002664</v>
          </cell>
          <cell r="Y794">
            <v>-151748.39880877733</v>
          </cell>
          <cell r="Z794">
            <v>-155542.10877899698</v>
          </cell>
          <cell r="AA794">
            <v>-159430.66149847186</v>
          </cell>
          <cell r="AB794">
            <v>-163416.42803593364</v>
          </cell>
          <cell r="AC794">
            <v>-167501.83873683203</v>
          </cell>
          <cell r="AD794">
            <v>-171689.38470525283</v>
          </cell>
          <cell r="AE794">
            <v>-175981.6193228839</v>
          </cell>
          <cell r="AF794">
            <v>-180381.15980595583</v>
          </cell>
          <cell r="AG794">
            <v>-184890.68880110467</v>
          </cell>
          <cell r="AH794">
            <v>-189512.95602113241</v>
          </cell>
          <cell r="AI794">
            <v>-194250.77992166067</v>
          </cell>
          <cell r="AJ794">
            <v>-199107.04941970226</v>
          </cell>
          <cell r="AK794">
            <v>-292850.20470388135</v>
          </cell>
        </row>
        <row r="795">
          <cell r="D795" t="str">
            <v>Deferred income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</row>
        <row r="796">
          <cell r="D796" t="str">
            <v>Corporation tax payable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-101092.18100776378</v>
          </cell>
          <cell r="U796">
            <v>-113697.66241570623</v>
          </cell>
          <cell r="V796">
            <v>-97976.532044454041</v>
          </cell>
          <cell r="W796">
            <v>-78380.791240895807</v>
          </cell>
          <cell r="X796">
            <v>-117982.78215026023</v>
          </cell>
          <cell r="Y796">
            <v>-138913.79765379426</v>
          </cell>
          <cell r="Z796">
            <v>-148755.95096012109</v>
          </cell>
          <cell r="AA796">
            <v>-126335.02001726077</v>
          </cell>
          <cell r="AB796">
            <v>-137764.4342145609</v>
          </cell>
          <cell r="AC796">
            <v>-188536.8979130222</v>
          </cell>
          <cell r="AD796">
            <v>-191552.1327834641</v>
          </cell>
          <cell r="AE796">
            <v>-217541.52078407462</v>
          </cell>
          <cell r="AF796">
            <v>-170713.72626902472</v>
          </cell>
          <cell r="AG796">
            <v>-171187.05725307384</v>
          </cell>
          <cell r="AH796">
            <v>-259075.01617470005</v>
          </cell>
          <cell r="AI796">
            <v>-283081.46008246805</v>
          </cell>
          <cell r="AJ796">
            <v>-269864.44461138919</v>
          </cell>
          <cell r="AK796">
            <v>-272450.79465020198</v>
          </cell>
        </row>
        <row r="797">
          <cell r="D797" t="str">
            <v>Deferred tax</v>
          </cell>
          <cell r="J797">
            <v>-116.98799325014716</v>
          </cell>
          <cell r="K797">
            <v>-164.98698256877924</v>
          </cell>
          <cell r="L797">
            <v>-417.14050912257608</v>
          </cell>
          <cell r="M797">
            <v>-148495.23455540463</v>
          </cell>
          <cell r="N797">
            <v>-300228.12793016876</v>
          </cell>
          <cell r="O797">
            <v>-456800.45287993556</v>
          </cell>
          <cell r="P797">
            <v>-620975.88986517477</v>
          </cell>
          <cell r="Q797">
            <v>-788308.05185983726</v>
          </cell>
          <cell r="R797">
            <v>-955408.00962565513</v>
          </cell>
          <cell r="S797">
            <v>-1148140.972694865</v>
          </cell>
          <cell r="T797">
            <v>-1203784.326660492</v>
          </cell>
          <cell r="U797">
            <v>-1191953.4138036382</v>
          </cell>
          <cell r="V797">
            <v>-1177951.9242275127</v>
          </cell>
          <cell r="W797">
            <v>-1170546.3507188282</v>
          </cell>
          <cell r="X797">
            <v>-1152391.4336324781</v>
          </cell>
          <cell r="Y797">
            <v>-1121276.9370586132</v>
          </cell>
          <cell r="Z797">
            <v>-1079828.8028188727</v>
          </cell>
          <cell r="AA797">
            <v>-1041427.0903510203</v>
          </cell>
          <cell r="AB797">
            <v>-1000566.6750495546</v>
          </cell>
          <cell r="AC797">
            <v>-940813.05163330946</v>
          </cell>
          <cell r="AD797">
            <v>-869736.8860338676</v>
          </cell>
          <cell r="AE797">
            <v>-782916.83764636389</v>
          </cell>
          <cell r="AF797">
            <v>-698861.38970955624</v>
          </cell>
          <cell r="AG797">
            <v>-606100.97710805689</v>
          </cell>
          <cell r="AH797">
            <v>-476773.50625553972</v>
          </cell>
          <cell r="AI797">
            <v>-319729.97349627514</v>
          </cell>
          <cell r="AJ797">
            <v>-122747.62119270783</v>
          </cell>
          <cell r="AK797">
            <v>0</v>
          </cell>
        </row>
        <row r="798">
          <cell r="D798" t="str">
            <v>Dividends payable</v>
          </cell>
          <cell r="J798">
            <v>0</v>
          </cell>
          <cell r="K798">
            <v>0</v>
          </cell>
          <cell r="L798">
            <v>0</v>
          </cell>
          <cell r="M798">
            <v>-76326.446546250721</v>
          </cell>
          <cell r="N798">
            <v>0</v>
          </cell>
          <cell r="O798">
            <v>-33868.185846057939</v>
          </cell>
          <cell r="P798">
            <v>-36232.15225773635</v>
          </cell>
          <cell r="Q798">
            <v>-8656.5090877873736</v>
          </cell>
          <cell r="R798">
            <v>-60095.478380886474</v>
          </cell>
          <cell r="S798">
            <v>-54643.414615894275</v>
          </cell>
          <cell r="T798">
            <v>-34559.610816732355</v>
          </cell>
          <cell r="U798">
            <v>-87582.195639674625</v>
          </cell>
          <cell r="V798">
            <v>0</v>
          </cell>
          <cell r="W798">
            <v>0</v>
          </cell>
          <cell r="X798">
            <v>-101513.37201358922</v>
          </cell>
          <cell r="Y798">
            <v>-21552.490844251908</v>
          </cell>
          <cell r="Z798">
            <v>0</v>
          </cell>
          <cell r="AA798">
            <v>0</v>
          </cell>
          <cell r="AB798">
            <v>-45091.097853260231</v>
          </cell>
          <cell r="AC798">
            <v>-122974.33577897743</v>
          </cell>
          <cell r="AD798">
            <v>0</v>
          </cell>
          <cell r="AE798">
            <v>-260430.37565021287</v>
          </cell>
          <cell r="AF798">
            <v>0</v>
          </cell>
          <cell r="AG798">
            <v>-421530.62452640524</v>
          </cell>
          <cell r="AH798">
            <v>0</v>
          </cell>
          <cell r="AI798">
            <v>-318899.72392575548</v>
          </cell>
          <cell r="AJ798">
            <v>0</v>
          </cell>
          <cell r="AK798">
            <v>0</v>
          </cell>
        </row>
        <row r="800">
          <cell r="D800" t="str">
            <v>Net borrowings</v>
          </cell>
        </row>
        <row r="802">
          <cell r="D802" t="str">
            <v>Senior debt 1</v>
          </cell>
          <cell r="J802">
            <v>-226432.68508373509</v>
          </cell>
          <cell r="K802">
            <v>-7818213.5246118316</v>
          </cell>
          <cell r="L802">
            <v>-17199017.786542125</v>
          </cell>
          <cell r="M802">
            <v>-17043368.767020475</v>
          </cell>
          <cell r="N802">
            <v>-16789641.439836115</v>
          </cell>
          <cell r="O802">
            <v>-16480595.951789761</v>
          </cell>
          <cell r="P802">
            <v>-16114769.728220114</v>
          </cell>
          <cell r="Q802">
            <v>-15689608.415183255</v>
          </cell>
          <cell r="R802">
            <v>-15239599.185527543</v>
          </cell>
          <cell r="S802">
            <v>-14785471.357310783</v>
          </cell>
          <cell r="T802">
            <v>-14333665.021972932</v>
          </cell>
          <cell r="U802">
            <v>-13956596.654349938</v>
          </cell>
          <cell r="V802">
            <v>-13551024.605898872</v>
          </cell>
          <cell r="W802">
            <v>-13088470.979702245</v>
          </cell>
          <cell r="X802">
            <v>-12500466.079655625</v>
          </cell>
          <cell r="Y802">
            <v>-11870079.419974968</v>
          </cell>
          <cell r="Z802">
            <v>-11201950.679173289</v>
          </cell>
          <cell r="AA802">
            <v>-10442156.034061112</v>
          </cell>
          <cell r="AB802">
            <v>-9593197.3560256381</v>
          </cell>
          <cell r="AC802">
            <v>-8744459.5092658978</v>
          </cell>
          <cell r="AD802">
            <v>-7879399.9525102116</v>
          </cell>
          <cell r="AE802">
            <v>-6869215.0610894794</v>
          </cell>
          <cell r="AF802">
            <v>-5694566.1380856335</v>
          </cell>
          <cell r="AG802">
            <v>-4711248.2160488144</v>
          </cell>
          <cell r="AH802">
            <v>-3002980.159848759</v>
          </cell>
          <cell r="AI802">
            <v>-1749242.6719088978</v>
          </cell>
          <cell r="AJ802">
            <v>0</v>
          </cell>
          <cell r="AK802">
            <v>0</v>
          </cell>
        </row>
        <row r="803">
          <cell r="D803" t="str">
            <v>Senior debt 2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</row>
        <row r="804">
          <cell r="D804" t="str">
            <v>Bridging facility</v>
          </cell>
          <cell r="J804">
            <v>-1309241.50505</v>
          </cell>
          <cell r="K804">
            <v>-1389918.4362147707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</row>
        <row r="805">
          <cell r="D805" t="str">
            <v>Equity loan stock</v>
          </cell>
          <cell r="J805">
            <v>0</v>
          </cell>
          <cell r="K805">
            <v>0</v>
          </cell>
          <cell r="L805">
            <v>-1475567</v>
          </cell>
          <cell r="M805">
            <v>-1475567</v>
          </cell>
          <cell r="N805">
            <v>-1546994.0769291967</v>
          </cell>
          <cell r="O805">
            <v>-1546994.0769291967</v>
          </cell>
          <cell r="P805">
            <v>-1546994.0769291967</v>
          </cell>
          <cell r="Q805">
            <v>-1546994.0769291967</v>
          </cell>
          <cell r="R805">
            <v>-1546994.0769291967</v>
          </cell>
          <cell r="S805">
            <v>-1546994.0769291967</v>
          </cell>
          <cell r="T805">
            <v>-1546994.0769291967</v>
          </cell>
          <cell r="U805">
            <v>-1546994.0769291967</v>
          </cell>
          <cell r="V805">
            <v>-1629709.4498165229</v>
          </cell>
          <cell r="W805">
            <v>-1648403.6605025623</v>
          </cell>
          <cell r="X805">
            <v>-1709230.8656852143</v>
          </cell>
          <cell r="Y805">
            <v>-1709230.8656852143</v>
          </cell>
          <cell r="Z805">
            <v>-1744824.9164249587</v>
          </cell>
          <cell r="AA805">
            <v>-1765914.660981741</v>
          </cell>
          <cell r="AB805">
            <v>-1765914.660981741</v>
          </cell>
          <cell r="AC805">
            <v>-1765914.660981741</v>
          </cell>
          <cell r="AD805">
            <v>-1812284.2316941449</v>
          </cell>
          <cell r="AE805">
            <v>-1925551.9961750288</v>
          </cell>
          <cell r="AF805">
            <v>-2045898.9959359681</v>
          </cell>
          <cell r="AG805">
            <v>-2173767.6831819662</v>
          </cell>
          <cell r="AH805">
            <v>-2453979.9235921414</v>
          </cell>
          <cell r="AI805">
            <v>-2607353.6688166503</v>
          </cell>
          <cell r="AJ805">
            <v>-2943457.8526875465</v>
          </cell>
          <cell r="AK805">
            <v>0</v>
          </cell>
        </row>
        <row r="806">
          <cell r="D806" t="str">
            <v>Cash at bank and in hand</v>
          </cell>
          <cell r="J806">
            <v>55254.63006720948</v>
          </cell>
          <cell r="K806">
            <v>9.3132257461547852E-10</v>
          </cell>
          <cell r="L806">
            <v>1020000</v>
          </cell>
          <cell r="M806">
            <v>999729.05467634671</v>
          </cell>
          <cell r="N806">
            <v>1037600.4501979384</v>
          </cell>
          <cell r="O806">
            <v>1121625.3243400413</v>
          </cell>
          <cell r="P806">
            <v>1150102.2032992351</v>
          </cell>
          <cell r="Q806">
            <v>1171239.9773200748</v>
          </cell>
          <cell r="R806">
            <v>1159085.1831637716</v>
          </cell>
          <cell r="S806">
            <v>1281087.231517527</v>
          </cell>
          <cell r="T806">
            <v>1449771.9400481503</v>
          </cell>
          <cell r="U806">
            <v>1581493.8385940418</v>
          </cell>
          <cell r="V806">
            <v>1576041.6510398071</v>
          </cell>
          <cell r="W806">
            <v>1310891.8428858584</v>
          </cell>
          <cell r="X806">
            <v>1485764.2527689524</v>
          </cell>
          <cell r="Y806">
            <v>1573405.2545769343</v>
          </cell>
          <cell r="Z806">
            <v>1744670.2459519035</v>
          </cell>
          <cell r="AA806">
            <v>1556310.7040028186</v>
          </cell>
          <cell r="AB806">
            <v>1387589.3390668435</v>
          </cell>
          <cell r="AC806">
            <v>1709398.7625611778</v>
          </cell>
          <cell r="AD806">
            <v>1902517.7255300502</v>
          </cell>
          <cell r="AE806">
            <v>2325671.7288021003</v>
          </cell>
          <cell r="AF806">
            <v>1713713.6476725568</v>
          </cell>
          <cell r="AG806">
            <v>1403900.4113437561</v>
          </cell>
          <cell r="AH806">
            <v>1310305.6429668777</v>
          </cell>
          <cell r="AI806">
            <v>1956297.8561878353</v>
          </cell>
          <cell r="AJ806">
            <v>1405588.0853954735</v>
          </cell>
          <cell r="AK806">
            <v>0</v>
          </cell>
        </row>
        <row r="807">
          <cell r="D807" t="str">
            <v>Overdraft</v>
          </cell>
          <cell r="J807">
            <v>0</v>
          </cell>
          <cell r="K807">
            <v>0</v>
          </cell>
          <cell r="L807">
            <v>-2.4377675727009773E-3</v>
          </cell>
          <cell r="M807">
            <v>-48322.602765055388</v>
          </cell>
          <cell r="N807">
            <v>0</v>
          </cell>
          <cell r="O807">
            <v>0</v>
          </cell>
          <cell r="P807">
            <v>-2812.9761445168115</v>
          </cell>
          <cell r="Q807">
            <v>-5426.3145188284107</v>
          </cell>
          <cell r="R807">
            <v>0</v>
          </cell>
          <cell r="S807">
            <v>-18821.08156340709</v>
          </cell>
          <cell r="T807">
            <v>0</v>
          </cell>
          <cell r="U807">
            <v>-4076.2976670511998</v>
          </cell>
          <cell r="V807">
            <v>-29295.030229268144</v>
          </cell>
          <cell r="W807">
            <v>-18499.076595416947</v>
          </cell>
          <cell r="X807">
            <v>0</v>
          </cell>
          <cell r="Y807">
            <v>-48151.235725144506</v>
          </cell>
          <cell r="Z807">
            <v>-2.3283064365386963E-10</v>
          </cell>
          <cell r="AA807">
            <v>-28401.173165768749</v>
          </cell>
          <cell r="AB807">
            <v>0</v>
          </cell>
          <cell r="AC807">
            <v>0</v>
          </cell>
          <cell r="AD807">
            <v>-79262.745938304695</v>
          </cell>
          <cell r="AE807">
            <v>0</v>
          </cell>
          <cell r="AF807">
            <v>-171432.62241409579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-20000</v>
          </cell>
        </row>
        <row r="809">
          <cell r="D809" t="str">
            <v>Net Assets</v>
          </cell>
          <cell r="J809">
            <v>20272.971984250471</v>
          </cell>
          <cell r="K809">
            <v>20384.969625995029</v>
          </cell>
          <cell r="L809">
            <v>20973.095854620449</v>
          </cell>
          <cell r="M809">
            <v>-266944.23064023047</v>
          </cell>
          <cell r="N809">
            <v>-327182.79983410286</v>
          </cell>
          <cell r="O809">
            <v>-398671.91107999953</v>
          </cell>
          <cell r="P809">
            <v>-470027.53786693001</v>
          </cell>
          <cell r="Q809">
            <v>-466029.4791740037</v>
          </cell>
          <cell r="R809">
            <v>-530418.51202575653</v>
          </cell>
          <cell r="S809">
            <v>-546777.13253508671</v>
          </cell>
          <cell r="T809">
            <v>-446037.87237772392</v>
          </cell>
          <cell r="U809">
            <v>-438056.83907509828</v>
          </cell>
          <cell r="V809">
            <v>-353264.81414917973</v>
          </cell>
          <cell r="W809">
            <v>-358898.44095524371</v>
          </cell>
          <cell r="X809">
            <v>-291818.39692419115</v>
          </cell>
          <cell r="Y809">
            <v>-144021.3326585925</v>
          </cell>
          <cell r="Z809">
            <v>118507.47165489802</v>
          </cell>
          <cell r="AA809">
            <v>228463.80107616435</v>
          </cell>
          <cell r="AB809">
            <v>324202.11293707113</v>
          </cell>
          <cell r="AC809">
            <v>488695.10514745838</v>
          </cell>
          <cell r="AD809">
            <v>723901.83724351774</v>
          </cell>
          <cell r="AE809">
            <v>853669.08143470902</v>
          </cell>
          <cell r="AF809">
            <v>780687.81252436899</v>
          </cell>
          <cell r="AG809">
            <v>303991.30844564224</v>
          </cell>
          <cell r="AH809">
            <v>540473.74097669357</v>
          </cell>
          <cell r="AI809">
            <v>479027.05422406411</v>
          </cell>
          <cell r="AJ809">
            <v>372540.29202665738</v>
          </cell>
          <cell r="AK809">
            <v>-164269.47628261254</v>
          </cell>
        </row>
        <row r="811">
          <cell r="D811" t="str">
            <v>Capital and reserves</v>
          </cell>
        </row>
        <row r="813">
          <cell r="D813" t="str">
            <v>Share capital</v>
          </cell>
          <cell r="J813">
            <v>20000</v>
          </cell>
          <cell r="K813">
            <v>20000</v>
          </cell>
          <cell r="L813">
            <v>20000</v>
          </cell>
          <cell r="M813">
            <v>20000</v>
          </cell>
          <cell r="N813">
            <v>20000</v>
          </cell>
          <cell r="O813">
            <v>20000</v>
          </cell>
          <cell r="P813">
            <v>20000</v>
          </cell>
          <cell r="Q813">
            <v>20000</v>
          </cell>
          <cell r="R813">
            <v>20000</v>
          </cell>
          <cell r="S813">
            <v>20000</v>
          </cell>
          <cell r="T813">
            <v>20000</v>
          </cell>
          <cell r="U813">
            <v>20000</v>
          </cell>
          <cell r="V813">
            <v>20000</v>
          </cell>
          <cell r="W813">
            <v>20000</v>
          </cell>
          <cell r="X813">
            <v>20000</v>
          </cell>
          <cell r="Y813">
            <v>20000</v>
          </cell>
          <cell r="Z813">
            <v>20000</v>
          </cell>
          <cell r="AA813">
            <v>20000</v>
          </cell>
          <cell r="AB813">
            <v>20000</v>
          </cell>
          <cell r="AC813">
            <v>20000</v>
          </cell>
          <cell r="AD813">
            <v>20000</v>
          </cell>
          <cell r="AE813">
            <v>20000</v>
          </cell>
          <cell r="AF813">
            <v>20000</v>
          </cell>
          <cell r="AG813">
            <v>20000</v>
          </cell>
          <cell r="AH813">
            <v>20000</v>
          </cell>
          <cell r="AI813">
            <v>20000</v>
          </cell>
          <cell r="AJ813">
            <v>20000</v>
          </cell>
          <cell r="AK813">
            <v>0</v>
          </cell>
        </row>
        <row r="814">
          <cell r="D814" t="str">
            <v>Profit and loss account</v>
          </cell>
          <cell r="J814">
            <v>272.97198425031002</v>
          </cell>
          <cell r="K814">
            <v>384.96962599346716</v>
          </cell>
          <cell r="L814">
            <v>973.32785461928415</v>
          </cell>
          <cell r="M814">
            <v>45110.233438768068</v>
          </cell>
          <cell r="N814">
            <v>284086.24620477366</v>
          </cell>
          <cell r="O814">
            <v>478151.0759472276</v>
          </cell>
          <cell r="P814">
            <v>637866.45012217911</v>
          </cell>
          <cell r="Q814">
            <v>838930.50475719164</v>
          </cell>
          <cell r="R814">
            <v>939862.09039942932</v>
          </cell>
          <cell r="S814">
            <v>1053050.3810660725</v>
          </cell>
          <cell r="T814">
            <v>1245705.8897381644</v>
          </cell>
          <cell r="U814">
            <v>1306717.0652286126</v>
          </cell>
          <cell r="V814">
            <v>1415784.2013104365</v>
          </cell>
          <cell r="W814">
            <v>1421794.2117093564</v>
          </cell>
          <cell r="X814">
            <v>1474285.3801147437</v>
          </cell>
          <cell r="Y814">
            <v>1569359.1141584718</v>
          </cell>
          <cell r="Z814">
            <v>1739430.7644606794</v>
          </cell>
          <cell r="AA814">
            <v>1738010.1409825762</v>
          </cell>
          <cell r="AB814">
            <v>1710152.0559297127</v>
          </cell>
          <cell r="AC814">
            <v>1712229.806049082</v>
          </cell>
          <cell r="AD814">
            <v>1745986.1706000369</v>
          </cell>
          <cell r="AE814">
            <v>1627728.9896735032</v>
          </cell>
          <cell r="AF814">
            <v>1318028.5978723713</v>
          </cell>
          <cell r="AG814">
            <v>664881.4737001413</v>
          </cell>
          <cell r="AH814">
            <v>706853.64551565575</v>
          </cell>
          <cell r="AI814">
            <v>397050.51732582104</v>
          </cell>
          <cell r="AJ814">
            <v>134790.60455102555</v>
          </cell>
          <cell r="AK814">
            <v>-164269.31643773214</v>
          </cell>
        </row>
        <row r="816">
          <cell r="J816">
            <v>20272.971984250311</v>
          </cell>
          <cell r="K816">
            <v>20384.969625993468</v>
          </cell>
          <cell r="L816">
            <v>20973.327854619285</v>
          </cell>
          <cell r="M816">
            <v>65110.233438768068</v>
          </cell>
          <cell r="N816">
            <v>304086.24620477366</v>
          </cell>
          <cell r="O816">
            <v>498151.0759472276</v>
          </cell>
          <cell r="P816">
            <v>657866.45012217911</v>
          </cell>
          <cell r="Q816">
            <v>858930.50475719164</v>
          </cell>
          <cell r="R816">
            <v>959862.09039942932</v>
          </cell>
          <cell r="S816">
            <v>1073050.3810660725</v>
          </cell>
          <cell r="T816">
            <v>1265705.8897381644</v>
          </cell>
          <cell r="U816">
            <v>1326717.0652286126</v>
          </cell>
          <cell r="V816">
            <v>1435784.2013104365</v>
          </cell>
          <cell r="W816">
            <v>1441794.2117093564</v>
          </cell>
          <cell r="X816">
            <v>1494285.3801147437</v>
          </cell>
          <cell r="Y816">
            <v>1589359.1141584718</v>
          </cell>
          <cell r="Z816">
            <v>1759430.7644606794</v>
          </cell>
          <cell r="AA816">
            <v>1758010.1409825762</v>
          </cell>
          <cell r="AB816">
            <v>1730152.0559297127</v>
          </cell>
          <cell r="AC816">
            <v>1732229.806049082</v>
          </cell>
          <cell r="AD816">
            <v>1765986.1706000369</v>
          </cell>
          <cell r="AE816">
            <v>1647728.9896735032</v>
          </cell>
          <cell r="AF816">
            <v>1338028.5978723713</v>
          </cell>
          <cell r="AG816">
            <v>684881.4737001413</v>
          </cell>
          <cell r="AH816">
            <v>726853.64551565575</v>
          </cell>
          <cell r="AI816">
            <v>417050.51732582104</v>
          </cell>
          <cell r="AJ816">
            <v>154790.60455102555</v>
          </cell>
          <cell r="AK816">
            <v>-164269.31643773214</v>
          </cell>
        </row>
        <row r="819">
          <cell r="D819" t="str">
            <v>Analysis of Turnover</v>
          </cell>
          <cell r="K819">
            <v>38077</v>
          </cell>
          <cell r="L819">
            <v>38442</v>
          </cell>
          <cell r="M819">
            <v>38807</v>
          </cell>
          <cell r="N819">
            <v>39172</v>
          </cell>
          <cell r="O819">
            <v>39538</v>
          </cell>
          <cell r="P819">
            <v>39903</v>
          </cell>
          <cell r="Q819">
            <v>40268</v>
          </cell>
          <cell r="R819">
            <v>40633</v>
          </cell>
          <cell r="S819">
            <v>40999</v>
          </cell>
          <cell r="T819">
            <v>41364</v>
          </cell>
          <cell r="U819">
            <v>41729</v>
          </cell>
          <cell r="V819">
            <v>42094</v>
          </cell>
          <cell r="W819">
            <v>42460</v>
          </cell>
          <cell r="X819">
            <v>42825</v>
          </cell>
          <cell r="Y819">
            <v>43190</v>
          </cell>
          <cell r="Z819">
            <v>43555</v>
          </cell>
          <cell r="AA819">
            <v>43921</v>
          </cell>
          <cell r="AB819">
            <v>44286</v>
          </cell>
          <cell r="AC819">
            <v>44651</v>
          </cell>
          <cell r="AD819">
            <v>45016</v>
          </cell>
          <cell r="AE819">
            <v>45382</v>
          </cell>
          <cell r="AF819">
            <v>45747</v>
          </cell>
          <cell r="AG819">
            <v>46112</v>
          </cell>
          <cell r="AH819">
            <v>46477</v>
          </cell>
          <cell r="AI819">
            <v>46843</v>
          </cell>
          <cell r="AJ819">
            <v>47208</v>
          </cell>
          <cell r="AK819">
            <v>47573</v>
          </cell>
        </row>
        <row r="821">
          <cell r="D821" t="str">
            <v>Contractual income from the Council</v>
          </cell>
          <cell r="K821">
            <v>0</v>
          </cell>
          <cell r="L821">
            <v>0</v>
          </cell>
          <cell r="M821">
            <v>2416437.5</v>
          </cell>
          <cell r="N821">
            <v>2476848.4374999995</v>
          </cell>
          <cell r="O821">
            <v>2538769.6484374995</v>
          </cell>
          <cell r="P821">
            <v>2602238.8896484366</v>
          </cell>
          <cell r="Q821">
            <v>2667294.8618896473</v>
          </cell>
          <cell r="R821">
            <v>2733977.2334368881</v>
          </cell>
          <cell r="S821">
            <v>2802326.6642728103</v>
          </cell>
          <cell r="T821">
            <v>2872384.8308796301</v>
          </cell>
          <cell r="U821">
            <v>2944194.4516516202</v>
          </cell>
          <cell r="V821">
            <v>3017799.3129429109</v>
          </cell>
          <cell r="W821">
            <v>3093244.2957664831</v>
          </cell>
          <cell r="X821">
            <v>3170575.4031606452</v>
          </cell>
          <cell r="Y821">
            <v>3249839.7882396611</v>
          </cell>
          <cell r="Z821">
            <v>3331085.782945652</v>
          </cell>
          <cell r="AA821">
            <v>3414362.9275192935</v>
          </cell>
          <cell r="AB821">
            <v>3499722.0007072752</v>
          </cell>
          <cell r="AC821">
            <v>3587215.0507249567</v>
          </cell>
          <cell r="AD821">
            <v>3676895.4269930804</v>
          </cell>
          <cell r="AE821">
            <v>3768817.8126679067</v>
          </cell>
          <cell r="AF821">
            <v>3863038.2579846038</v>
          </cell>
          <cell r="AG821">
            <v>3959614.2144342186</v>
          </cell>
          <cell r="AH821">
            <v>4058604.5697950739</v>
          </cell>
          <cell r="AI821">
            <v>4160069.6840399504</v>
          </cell>
          <cell r="AJ821">
            <v>4264071.4261409491</v>
          </cell>
          <cell r="AK821">
            <v>4370673.2117944723</v>
          </cell>
        </row>
        <row r="823">
          <cell r="K823">
            <v>0</v>
          </cell>
          <cell r="L823">
            <v>0</v>
          </cell>
          <cell r="M823">
            <v>2416437.5</v>
          </cell>
          <cell r="N823">
            <v>2476848.4374999995</v>
          </cell>
          <cell r="O823">
            <v>2538769.6484374995</v>
          </cell>
          <cell r="P823">
            <v>2602238.8896484366</v>
          </cell>
          <cell r="Q823">
            <v>2667294.8618896473</v>
          </cell>
          <cell r="R823">
            <v>2733977.2334368881</v>
          </cell>
          <cell r="S823">
            <v>2802326.6642728103</v>
          </cell>
          <cell r="T823">
            <v>2872384.8308796301</v>
          </cell>
          <cell r="U823">
            <v>2944194.4516516202</v>
          </cell>
          <cell r="V823">
            <v>3017799.3129429109</v>
          </cell>
          <cell r="W823">
            <v>3093244.2957664831</v>
          </cell>
          <cell r="X823">
            <v>3170575.4031606452</v>
          </cell>
          <cell r="Y823">
            <v>3249839.7882396611</v>
          </cell>
          <cell r="Z823">
            <v>3331085.782945652</v>
          </cell>
          <cell r="AA823">
            <v>3414362.9275192935</v>
          </cell>
          <cell r="AB823">
            <v>3499722.0007072752</v>
          </cell>
          <cell r="AC823">
            <v>3587215.0507249567</v>
          </cell>
          <cell r="AD823">
            <v>3676895.4269930804</v>
          </cell>
          <cell r="AE823">
            <v>3768817.8126679067</v>
          </cell>
          <cell r="AF823">
            <v>3863038.2579846038</v>
          </cell>
          <cell r="AG823">
            <v>3959614.2144342186</v>
          </cell>
          <cell r="AH823">
            <v>4058604.5697950739</v>
          </cell>
          <cell r="AI823">
            <v>4160069.6840399504</v>
          </cell>
          <cell r="AJ823">
            <v>4264071.4261409491</v>
          </cell>
          <cell r="AK823">
            <v>4370673.2117944723</v>
          </cell>
        </row>
        <row r="825">
          <cell r="D825" t="str">
            <v>Other Income</v>
          </cell>
          <cell r="K825">
            <v>0</v>
          </cell>
          <cell r="L825">
            <v>0</v>
          </cell>
          <cell r="M825">
            <v>63037.499999999993</v>
          </cell>
          <cell r="N825">
            <v>64613.437499999993</v>
          </cell>
          <cell r="O825">
            <v>66228.773437499985</v>
          </cell>
          <cell r="P825">
            <v>67884.49277343748</v>
          </cell>
          <cell r="Q825">
            <v>69581.605092773418</v>
          </cell>
          <cell r="R825">
            <v>71321.145220092731</v>
          </cell>
          <cell r="S825">
            <v>73104.173850595049</v>
          </cell>
          <cell r="T825">
            <v>74931.778196859916</v>
          </cell>
          <cell r="U825">
            <v>76805.072651781404</v>
          </cell>
          <cell r="V825">
            <v>78725.199468075938</v>
          </cell>
          <cell r="W825">
            <v>80693.329454777821</v>
          </cell>
          <cell r="X825">
            <v>82710.66269114727</v>
          </cell>
          <cell r="Y825">
            <v>84778.429258425938</v>
          </cell>
          <cell r="Z825">
            <v>86897.889989886578</v>
          </cell>
          <cell r="AA825">
            <v>89070.337239633736</v>
          </cell>
          <cell r="AB825">
            <v>91297.095670624563</v>
          </cell>
          <cell r="AC825">
            <v>93579.523062390173</v>
          </cell>
          <cell r="AD825">
            <v>95919.011138949922</v>
          </cell>
          <cell r="AE825">
            <v>98316.986417423643</v>
          </cell>
          <cell r="AF825">
            <v>100774.91107785923</v>
          </cell>
          <cell r="AG825">
            <v>103294.2838548057</v>
          </cell>
          <cell r="AH825">
            <v>105876.64095117584</v>
          </cell>
          <cell r="AI825">
            <v>108523.55697495522</v>
          </cell>
          <cell r="AJ825">
            <v>111236.6458993291</v>
          </cell>
          <cell r="AK825">
            <v>114017.56204681232</v>
          </cell>
        </row>
        <row r="827">
          <cell r="D827" t="str">
            <v>Total turnover</v>
          </cell>
          <cell r="K827">
            <v>0</v>
          </cell>
          <cell r="L827">
            <v>0</v>
          </cell>
          <cell r="M827">
            <v>2479475</v>
          </cell>
          <cell r="N827">
            <v>2541461.8749999995</v>
          </cell>
          <cell r="O827">
            <v>2604998.4218749995</v>
          </cell>
          <cell r="P827">
            <v>2670123.382421874</v>
          </cell>
          <cell r="Q827">
            <v>2736876.4669824205</v>
          </cell>
          <cell r="R827">
            <v>2805298.3786569806</v>
          </cell>
          <cell r="S827">
            <v>2875430.8381234054</v>
          </cell>
          <cell r="T827">
            <v>2947316.6090764902</v>
          </cell>
          <cell r="U827">
            <v>3020999.5243034018</v>
          </cell>
          <cell r="V827">
            <v>3096524.5124109867</v>
          </cell>
          <cell r="W827">
            <v>3173937.6252212608</v>
          </cell>
          <cell r="X827">
            <v>3253286.0658517922</v>
          </cell>
          <cell r="Y827">
            <v>3334618.2174980869</v>
          </cell>
          <cell r="Z827">
            <v>3417983.6729355385</v>
          </cell>
          <cell r="AA827">
            <v>3503433.2647589273</v>
          </cell>
          <cell r="AB827">
            <v>3591019.0963778999</v>
          </cell>
          <cell r="AC827">
            <v>3680794.5737873469</v>
          </cell>
          <cell r="AD827">
            <v>3772814.4381320304</v>
          </cell>
          <cell r="AE827">
            <v>3867134.7990853302</v>
          </cell>
          <cell r="AF827">
            <v>3963813.1690624631</v>
          </cell>
          <cell r="AG827">
            <v>4062908.4982890245</v>
          </cell>
          <cell r="AH827">
            <v>4164481.2107462496</v>
          </cell>
          <cell r="AI827">
            <v>4268593.2410149053</v>
          </cell>
          <cell r="AJ827">
            <v>4375308.0720402785</v>
          </cell>
          <cell r="AK827">
            <v>4484690.7738412842</v>
          </cell>
        </row>
        <row r="830">
          <cell r="D830" t="str">
            <v>Analysis of Operating Costs</v>
          </cell>
        </row>
        <row r="832">
          <cell r="D832" t="str">
            <v>Building Maintenance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</row>
        <row r="833">
          <cell r="D833" t="str">
            <v>Cleaning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</row>
        <row r="834">
          <cell r="D834" t="str">
            <v>Janitorial Services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</row>
        <row r="835">
          <cell r="D835" t="str">
            <v>Catering Revenue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</row>
        <row r="836">
          <cell r="D836" t="str">
            <v>Catering Cost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</row>
        <row r="837">
          <cell r="D837" t="str">
            <v>FM Management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</row>
        <row r="838">
          <cell r="D838" t="str">
            <v>Utilities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</row>
        <row r="839">
          <cell r="D839" t="str">
            <v>Water Rates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</row>
        <row r="840">
          <cell r="D840" t="str">
            <v>Ground Maintenance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</row>
        <row r="841">
          <cell r="D841" t="str">
            <v>Pest and Waste Management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</row>
        <row r="843">
          <cell r="D843" t="str">
            <v>Total operating costs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</row>
        <row r="846">
          <cell r="D846" t="str">
            <v>Analysis of Administrative and Other Overheads</v>
          </cell>
          <cell r="K846">
            <v>38077</v>
          </cell>
          <cell r="L846">
            <v>38442</v>
          </cell>
          <cell r="M846">
            <v>38807</v>
          </cell>
          <cell r="N846">
            <v>39172</v>
          </cell>
          <cell r="O846">
            <v>39538</v>
          </cell>
          <cell r="P846">
            <v>39903</v>
          </cell>
          <cell r="Q846">
            <v>40268</v>
          </cell>
          <cell r="R846">
            <v>40633</v>
          </cell>
          <cell r="S846">
            <v>40999</v>
          </cell>
          <cell r="T846">
            <v>41364</v>
          </cell>
          <cell r="U846">
            <v>41729</v>
          </cell>
          <cell r="V846">
            <v>42094</v>
          </cell>
          <cell r="W846">
            <v>42460</v>
          </cell>
          <cell r="X846">
            <v>42825</v>
          </cell>
          <cell r="Y846">
            <v>43190</v>
          </cell>
          <cell r="Z846">
            <v>43555</v>
          </cell>
          <cell r="AA846">
            <v>43921</v>
          </cell>
          <cell r="AB846">
            <v>44286</v>
          </cell>
          <cell r="AC846">
            <v>44651</v>
          </cell>
          <cell r="AD846">
            <v>45016</v>
          </cell>
          <cell r="AE846">
            <v>45382</v>
          </cell>
          <cell r="AF846">
            <v>45747</v>
          </cell>
          <cell r="AG846">
            <v>46112</v>
          </cell>
          <cell r="AH846">
            <v>46477</v>
          </cell>
          <cell r="AI846">
            <v>46843</v>
          </cell>
          <cell r="AJ846">
            <v>47208</v>
          </cell>
          <cell r="AK846">
            <v>47573</v>
          </cell>
        </row>
        <row r="848">
          <cell r="D848" t="str">
            <v>General Manager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</row>
        <row r="849">
          <cell r="D849" t="str">
            <v>Finance Manager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</row>
        <row r="850">
          <cell r="D850" t="str">
            <v>Accommodation Incidentals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</row>
        <row r="851">
          <cell r="D851" t="str">
            <v>Banks' Technical Adviser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</row>
        <row r="852">
          <cell r="D852" t="str">
            <v>Insurance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</row>
        <row r="853">
          <cell r="D853" t="str">
            <v>Legal Adviser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</row>
        <row r="854">
          <cell r="D854" t="str">
            <v>Tax &amp; Audit Adviser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</row>
        <row r="855">
          <cell r="D855" t="str">
            <v>Banking Fees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</row>
        <row r="856">
          <cell r="D856" t="str">
            <v>Directors' Fees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</row>
        <row r="857">
          <cell r="D857" t="str">
            <v>Rates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</row>
        <row r="859">
          <cell r="D859" t="str">
            <v>Total overheads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</row>
        <row r="862">
          <cell r="D862" t="str">
            <v>Analysis of Taxation Charge</v>
          </cell>
          <cell r="J862">
            <v>37711</v>
          </cell>
          <cell r="K862">
            <v>38077</v>
          </cell>
          <cell r="L862">
            <v>38442</v>
          </cell>
          <cell r="M862">
            <v>38807</v>
          </cell>
          <cell r="N862">
            <v>39172</v>
          </cell>
          <cell r="O862">
            <v>39538</v>
          </cell>
          <cell r="P862">
            <v>39903</v>
          </cell>
          <cell r="Q862">
            <v>40268</v>
          </cell>
          <cell r="R862">
            <v>40633</v>
          </cell>
          <cell r="S862">
            <v>40999</v>
          </cell>
          <cell r="T862">
            <v>41364</v>
          </cell>
          <cell r="U862">
            <v>41729</v>
          </cell>
          <cell r="V862">
            <v>42094</v>
          </cell>
          <cell r="W862">
            <v>42460</v>
          </cell>
          <cell r="X862">
            <v>42825</v>
          </cell>
          <cell r="Y862">
            <v>43190</v>
          </cell>
          <cell r="Z862">
            <v>43555</v>
          </cell>
          <cell r="AA862">
            <v>43921</v>
          </cell>
          <cell r="AB862">
            <v>44286</v>
          </cell>
          <cell r="AC862">
            <v>44651</v>
          </cell>
          <cell r="AD862">
            <v>45016</v>
          </cell>
          <cell r="AE862">
            <v>45382</v>
          </cell>
          <cell r="AF862">
            <v>45747</v>
          </cell>
          <cell r="AG862">
            <v>46112</v>
          </cell>
          <cell r="AH862">
            <v>46477</v>
          </cell>
          <cell r="AI862">
            <v>46843</v>
          </cell>
          <cell r="AJ862">
            <v>47208</v>
          </cell>
          <cell r="AK862">
            <v>47573</v>
          </cell>
        </row>
        <row r="864">
          <cell r="D864" t="str">
            <v>Tax charge</v>
          </cell>
        </row>
        <row r="866">
          <cell r="D866" t="str">
            <v>Operating margin</v>
          </cell>
          <cell r="J866">
            <v>-1474282.7719822912</v>
          </cell>
          <cell r="K866">
            <v>-7380901.705861791</v>
          </cell>
          <cell r="L866">
            <v>-7683774.2599390857</v>
          </cell>
          <cell r="M866">
            <v>1327133.7406250001</v>
          </cell>
          <cell r="N866">
            <v>1360312.0841406246</v>
          </cell>
          <cell r="O866">
            <v>1394319.8862441403</v>
          </cell>
          <cell r="P866">
            <v>1428915.3966948527</v>
          </cell>
          <cell r="Q866">
            <v>1446754.6494099631</v>
          </cell>
          <cell r="R866">
            <v>1448285.2127833201</v>
          </cell>
          <cell r="S866">
            <v>1538785.5946188432</v>
          </cell>
          <cell r="T866">
            <v>1571948.8157250064</v>
          </cell>
          <cell r="U866">
            <v>1616983.5949606751</v>
          </cell>
          <cell r="V866">
            <v>1523995.213469459</v>
          </cell>
          <cell r="W866">
            <v>1417095.9052200806</v>
          </cell>
          <cell r="X866">
            <v>1658448.0397527318</v>
          </cell>
          <cell r="Y866">
            <v>1759293.7044944356</v>
          </cell>
          <cell r="Z866">
            <v>1793052.5103494858</v>
          </cell>
          <cell r="AA866">
            <v>1635557.0365740161</v>
          </cell>
          <cell r="AB866">
            <v>1692432.0839402929</v>
          </cell>
          <cell r="AC866">
            <v>1970137.4973260888</v>
          </cell>
          <cell r="AD866">
            <v>1945108.0552328671</v>
          </cell>
          <cell r="AE866">
            <v>2069497.1877305144</v>
          </cell>
          <cell r="AF866">
            <v>1739625.2228996935</v>
          </cell>
          <cell r="AG866">
            <v>1697249.0368750836</v>
          </cell>
          <cell r="AH866">
            <v>2213296.476153173</v>
          </cell>
          <cell r="AI866">
            <v>2284755.4886234803</v>
          </cell>
          <cell r="AJ866">
            <v>2014618.0175473397</v>
          </cell>
          <cell r="AK866">
            <v>2045712.5997074102</v>
          </cell>
        </row>
        <row r="867">
          <cell r="D867" t="str">
            <v>Depreciation</v>
          </cell>
        </row>
        <row r="868">
          <cell r="D868" t="str">
            <v>Capital allowances</v>
          </cell>
          <cell r="J868">
            <v>0</v>
          </cell>
          <cell r="K868">
            <v>0</v>
          </cell>
          <cell r="L868">
            <v>0</v>
          </cell>
          <cell r="M868">
            <v>-1056782.02</v>
          </cell>
          <cell r="N868">
            <v>-792586.51500000013</v>
          </cell>
          <cell r="O868">
            <v>-594439.88624999998</v>
          </cell>
          <cell r="P868">
            <v>-445895.53636384767</v>
          </cell>
          <cell r="Q868">
            <v>-338959.82254170737</v>
          </cell>
          <cell r="R868">
            <v>-267531.06714729557</v>
          </cell>
          <cell r="S868">
            <v>-200718.96772852723</v>
          </cell>
          <cell r="T868">
            <v>-151938.2645384793</v>
          </cell>
          <cell r="U868">
            <v>-113953.69840385947</v>
          </cell>
          <cell r="V868">
            <v>-118818.51664420277</v>
          </cell>
          <cell r="W868">
            <v>-159550.75854202156</v>
          </cell>
          <cell r="X868">
            <v>-140379.67751632005</v>
          </cell>
          <cell r="Y868">
            <v>-111673.16602531768</v>
          </cell>
          <cell r="Z868">
            <v>-92858.87679359538</v>
          </cell>
          <cell r="AA868">
            <v>-129556.20656022067</v>
          </cell>
          <cell r="AB868">
            <v>-154580.47474633364</v>
          </cell>
          <cell r="AC868">
            <v>-115935.35605975025</v>
          </cell>
          <cell r="AD868">
            <v>-105522.2369264062</v>
          </cell>
          <cell r="AE868">
            <v>-79236.307794231427</v>
          </cell>
          <cell r="AF868">
            <v>-154926.57532860685</v>
          </cell>
          <cell r="AG868">
            <v>-235548.46374073735</v>
          </cell>
          <cell r="AH868">
            <v>-180594.66501688916</v>
          </cell>
          <cell r="AI868">
            <v>-135445.99876266686</v>
          </cell>
          <cell r="AJ868">
            <v>-183398.58864493211</v>
          </cell>
          <cell r="AK868">
            <v>-904904.40146242944</v>
          </cell>
        </row>
        <row r="869">
          <cell r="D869" t="str">
            <v>Interest charges</v>
          </cell>
          <cell r="J869">
            <v>-15605.698061734936</v>
          </cell>
          <cell r="K869">
            <v>-244301.16652934821</v>
          </cell>
          <cell r="L869">
            <v>-877109.42296938295</v>
          </cell>
          <cell r="M869">
            <v>-1323409.7637299439</v>
          </cell>
          <cell r="N869">
            <v>-1311764.2124706446</v>
          </cell>
          <cell r="O869">
            <v>-1301530.1043717233</v>
          </cell>
          <cell r="P869">
            <v>-1280108.847532144</v>
          </cell>
          <cell r="Q869">
            <v>-1254926.9602985098</v>
          </cell>
          <cell r="R869">
            <v>-1226380.2134655812</v>
          </cell>
          <cell r="S869">
            <v>-1196273.3107866696</v>
          </cell>
          <cell r="T869">
            <v>-1165725.26471934</v>
          </cell>
          <cell r="U869">
            <v>-1137449.0485846181</v>
          </cell>
          <cell r="V869">
            <v>-1119427.4971419245</v>
          </cell>
          <cell r="W869">
            <v>-1108754.6182592548</v>
          </cell>
          <cell r="X869">
            <v>-1080038.5724252865</v>
          </cell>
          <cell r="Y869">
            <v>-1044155.0438387342</v>
          </cell>
          <cell r="Z869">
            <v>-1003671.4091944689</v>
          </cell>
          <cell r="AA869">
            <v>-960342.27364154626</v>
          </cell>
          <cell r="AB869">
            <v>-909381.79738939507</v>
          </cell>
          <cell r="AC869">
            <v>-851185.2099722483</v>
          </cell>
          <cell r="AD869">
            <v>-795193.15814696206</v>
          </cell>
          <cell r="AE869">
            <v>-741880.88033886591</v>
          </cell>
          <cell r="AF869">
            <v>-690197.64432469965</v>
          </cell>
          <cell r="AG869">
            <v>-623765.57829356217</v>
          </cell>
          <cell r="AH869">
            <v>-568793.70776307629</v>
          </cell>
          <cell r="AI869">
            <v>-491049.61404699535</v>
          </cell>
          <cell r="AJ869">
            <v>-425497.82304626185</v>
          </cell>
          <cell r="AK869">
            <v>-278735.99010721879</v>
          </cell>
        </row>
        <row r="870">
          <cell r="D870" t="str">
            <v>Debt fees</v>
          </cell>
          <cell r="J870">
            <v>0</v>
          </cell>
          <cell r="K870">
            <v>0</v>
          </cell>
          <cell r="L870">
            <v>0</v>
          </cell>
          <cell r="M870">
            <v>-15220.594511326706</v>
          </cell>
          <cell r="N870">
            <v>-15351.922636326704</v>
          </cell>
          <cell r="O870">
            <v>-15486.533964451708</v>
          </cell>
          <cell r="P870">
            <v>-15624.510575779832</v>
          </cell>
          <cell r="Q870">
            <v>-15765.936602391161</v>
          </cell>
          <cell r="R870">
            <v>-15910.89827966777</v>
          </cell>
          <cell r="S870">
            <v>-16059.483998876298</v>
          </cell>
          <cell r="T870">
            <v>-16211.784361065038</v>
          </cell>
          <cell r="U870">
            <v>-16367.892232308497</v>
          </cell>
          <cell r="V870">
            <v>-16527.902800333042</v>
          </cell>
          <cell r="W870">
            <v>-16691.9136325582</v>
          </cell>
          <cell r="X870">
            <v>-16860.024735588988</v>
          </cell>
          <cell r="Y870">
            <v>-17032.338616195542</v>
          </cell>
          <cell r="Z870">
            <v>-17208.960343817263</v>
          </cell>
          <cell r="AA870">
            <v>-17389.99761462953</v>
          </cell>
          <cell r="AB870">
            <v>-17575.560817212096</v>
          </cell>
          <cell r="AC870">
            <v>-17765.763099859229</v>
          </cell>
          <cell r="AD870">
            <v>-17960.720439572542</v>
          </cell>
          <cell r="AE870">
            <v>-18160.551712778684</v>
          </cell>
          <cell r="AF870">
            <v>-18365.378767814982</v>
          </cell>
          <cell r="AG870">
            <v>-18575.326499227187</v>
          </cell>
          <cell r="AH870">
            <v>-18790.522923924698</v>
          </cell>
          <cell r="AI870">
            <v>-19011.099259239651</v>
          </cell>
          <cell r="AJ870">
            <v>-19237.190002937474</v>
          </cell>
          <cell r="AK870">
            <v>-9967.4695113267117</v>
          </cell>
        </row>
        <row r="871">
          <cell r="D871" t="str">
            <v>Allowable set up costs</v>
          </cell>
          <cell r="J871">
            <v>0</v>
          </cell>
          <cell r="K871">
            <v>0</v>
          </cell>
          <cell r="L871">
            <v>0</v>
          </cell>
          <cell r="M871">
            <v>-23857.72</v>
          </cell>
          <cell r="N871">
            <v>-23857.72</v>
          </cell>
          <cell r="O871">
            <v>-23857.72</v>
          </cell>
          <cell r="P871">
            <v>-23857.720000000005</v>
          </cell>
          <cell r="Q871">
            <v>-23857.720000000005</v>
          </cell>
          <cell r="R871">
            <v>-23857.720000000008</v>
          </cell>
          <cell r="S871">
            <v>-23857.720000000008</v>
          </cell>
          <cell r="T871">
            <v>-23857.720000000016</v>
          </cell>
          <cell r="U871">
            <v>-23857.720000000012</v>
          </cell>
          <cell r="V871">
            <v>-23857.720000000016</v>
          </cell>
          <cell r="W871">
            <v>-23857.720000000019</v>
          </cell>
          <cell r="X871">
            <v>-23857.720000000023</v>
          </cell>
          <cell r="Y871">
            <v>-23857.720000000027</v>
          </cell>
          <cell r="Z871">
            <v>-23857.72000000003</v>
          </cell>
          <cell r="AA871">
            <v>-23857.72000000003</v>
          </cell>
          <cell r="AB871">
            <v>-23857.72000000003</v>
          </cell>
          <cell r="AC871">
            <v>-23857.72000000003</v>
          </cell>
          <cell r="AD871">
            <v>-23857.72000000003</v>
          </cell>
          <cell r="AE871">
            <v>-23857.72000000003</v>
          </cell>
          <cell r="AF871">
            <v>-23857.72000000003</v>
          </cell>
          <cell r="AG871">
            <v>-23857.72000000003</v>
          </cell>
          <cell r="AH871">
            <v>-23857.72000000003</v>
          </cell>
          <cell r="AI871">
            <v>-23857.72000000003</v>
          </cell>
          <cell r="AJ871">
            <v>-23857.72000000003</v>
          </cell>
          <cell r="AK871">
            <v>-23857.72000000003</v>
          </cell>
        </row>
        <row r="872">
          <cell r="D872" t="str">
            <v>Interest receivable</v>
          </cell>
          <cell r="J872">
            <v>389.9599775004902</v>
          </cell>
          <cell r="K872">
            <v>159.99663106210784</v>
          </cell>
          <cell r="L872">
            <v>840.5117551793827</v>
          </cell>
          <cell r="M872">
            <v>45217.160216649121</v>
          </cell>
          <cell r="N872">
            <v>43815.009280022132</v>
          </cell>
          <cell r="O872">
            <v>47985.47163480657</v>
          </cell>
          <cell r="P872">
            <v>50666.829925896629</v>
          </cell>
          <cell r="Q872">
            <v>51587.059488586536</v>
          </cell>
          <cell r="R872">
            <v>52917.479290806135</v>
          </cell>
          <cell r="S872">
            <v>53737.961576829504</v>
          </cell>
          <cell r="T872">
            <v>57340.14774003948</v>
          </cell>
          <cell r="U872">
            <v>62781.060459612207</v>
          </cell>
          <cell r="V872">
            <v>64717.314808489122</v>
          </cell>
          <cell r="W872">
            <v>64357.436660975509</v>
          </cell>
          <cell r="X872">
            <v>60128.079847676156</v>
          </cell>
          <cell r="Y872">
            <v>63704.183908592633</v>
          </cell>
          <cell r="Z872">
            <v>66947.716776431625</v>
          </cell>
          <cell r="AA872">
            <v>71680.725166903809</v>
          </cell>
          <cell r="AB872">
            <v>65926.81664672785</v>
          </cell>
          <cell r="AC872">
            <v>64260.548899976959</v>
          </cell>
          <cell r="AD872">
            <v>72116.572205426535</v>
          </cell>
          <cell r="AE872">
            <v>78869.682220559625</v>
          </cell>
          <cell r="AF872">
            <v>87886.09656748554</v>
          </cell>
          <cell r="AG872">
            <v>62906.102035303862</v>
          </cell>
          <cell r="AH872">
            <v>58124.74744984143</v>
          </cell>
          <cell r="AI872">
            <v>61394.525066014743</v>
          </cell>
          <cell r="AJ872">
            <v>73796.331921459248</v>
          </cell>
          <cell r="AK872">
            <v>50699.456175644526</v>
          </cell>
        </row>
        <row r="874">
          <cell r="D874" t="str">
            <v>Taxable profits for the year</v>
          </cell>
          <cell r="J874">
            <v>-1489498.5100665255</v>
          </cell>
          <cell r="K874">
            <v>-7625042.8757600775</v>
          </cell>
          <cell r="L874">
            <v>-8560043.1711532883</v>
          </cell>
          <cell r="M874">
            <v>-1046919.1973996214</v>
          </cell>
          <cell r="N874">
            <v>-739433.27668632474</v>
          </cell>
          <cell r="O874">
            <v>-493008.88670722803</v>
          </cell>
          <cell r="P874">
            <v>-285904.38785102218</v>
          </cell>
          <cell r="Q874">
            <v>-135168.73054405881</v>
          </cell>
          <cell r="R874">
            <v>-32477.206818418403</v>
          </cell>
          <cell r="S874">
            <v>155614.07368159952</v>
          </cell>
          <cell r="T874">
            <v>271555.92984616151</v>
          </cell>
          <cell r="U874">
            <v>388136.29619950114</v>
          </cell>
          <cell r="V874">
            <v>310080.89169148769</v>
          </cell>
          <cell r="W874">
            <v>172598.33144722157</v>
          </cell>
          <cell r="X874">
            <v>457440.1249232124</v>
          </cell>
          <cell r="Y874">
            <v>626279.6199227809</v>
          </cell>
          <cell r="Z874">
            <v>722403.26079403597</v>
          </cell>
          <cell r="AA874">
            <v>576091.56392452354</v>
          </cell>
          <cell r="AB874">
            <v>652963.34763407998</v>
          </cell>
          <cell r="AC874">
            <v>1025653.9970942079</v>
          </cell>
          <cell r="AD874">
            <v>1074690.791925353</v>
          </cell>
          <cell r="AE874">
            <v>1285231.4101051982</v>
          </cell>
          <cell r="AF874">
            <v>940164.00104605756</v>
          </cell>
          <cell r="AG874">
            <v>858408.05037686066</v>
          </cell>
          <cell r="AH874">
            <v>1479384.6078991243</v>
          </cell>
          <cell r="AI874">
            <v>1676785.5816205936</v>
          </cell>
          <cell r="AJ874">
            <v>1436423.0277746674</v>
          </cell>
          <cell r="AK874">
            <v>878946.47480207973</v>
          </cell>
        </row>
        <row r="875">
          <cell r="D875" t="str">
            <v>Losses c/fwd/(relieved) in the year</v>
          </cell>
          <cell r="J875">
            <v>15215.738084234446</v>
          </cell>
          <cell r="K875">
            <v>244141.16989828611</v>
          </cell>
          <cell r="L875">
            <v>876268.91121420357</v>
          </cell>
          <cell r="M875">
            <v>461223.10772687418</v>
          </cell>
          <cell r="N875">
            <v>180235.79380030063</v>
          </cell>
          <cell r="O875">
            <v>-39027.524222404914</v>
          </cell>
          <cell r="P875">
            <v>-218311.14084045903</v>
          </cell>
          <cell r="Q875">
            <v>-341870.40185014333</v>
          </cell>
          <cell r="R875">
            <v>-419815.87149197375</v>
          </cell>
          <cell r="S875">
            <v>-579307.7504717689</v>
          </cell>
          <cell r="T875">
            <v>-178752.03184714919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</row>
        <row r="877">
          <cell r="D877" t="str">
            <v>Taxable profit/(loss)</v>
          </cell>
          <cell r="J877">
            <v>-1474282.771982291</v>
          </cell>
          <cell r="K877">
            <v>-7380901.705861791</v>
          </cell>
          <cell r="L877">
            <v>-7683774.2599390848</v>
          </cell>
          <cell r="M877">
            <v>-585696.08967274718</v>
          </cell>
          <cell r="N877">
            <v>-559197.48288602405</v>
          </cell>
          <cell r="O877">
            <v>-532036.41092963296</v>
          </cell>
          <cell r="P877">
            <v>-504215.52869148122</v>
          </cell>
          <cell r="Q877">
            <v>-477039.13239420217</v>
          </cell>
          <cell r="R877">
            <v>-452293.07831039216</v>
          </cell>
          <cell r="S877">
            <v>-423693.67679016938</v>
          </cell>
          <cell r="T877">
            <v>92803.897999012319</v>
          </cell>
          <cell r="U877">
            <v>388136.29619950114</v>
          </cell>
          <cell r="V877">
            <v>310080.89169148769</v>
          </cell>
          <cell r="W877">
            <v>172598.33144722157</v>
          </cell>
          <cell r="X877">
            <v>457440.1249232124</v>
          </cell>
          <cell r="Y877">
            <v>626279.6199227809</v>
          </cell>
          <cell r="Z877">
            <v>722403.26079403597</v>
          </cell>
          <cell r="AA877">
            <v>576091.56392452354</v>
          </cell>
          <cell r="AB877">
            <v>652963.34763407998</v>
          </cell>
          <cell r="AC877">
            <v>1025653.9970942079</v>
          </cell>
          <cell r="AD877">
            <v>1074690.791925353</v>
          </cell>
          <cell r="AE877">
            <v>1285231.4101051982</v>
          </cell>
          <cell r="AF877">
            <v>940164.00104605756</v>
          </cell>
          <cell r="AG877">
            <v>858408.05037686066</v>
          </cell>
          <cell r="AH877">
            <v>1479384.6078991243</v>
          </cell>
          <cell r="AI877">
            <v>1676785.5816205936</v>
          </cell>
          <cell r="AJ877">
            <v>1436423.0277746674</v>
          </cell>
          <cell r="AK877">
            <v>878946.47480207973</v>
          </cell>
        </row>
        <row r="879">
          <cell r="D879" t="str">
            <v>Corporation tax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145866.17245086614</v>
          </cell>
          <cell r="U879">
            <v>225061.311046997</v>
          </cell>
          <cell r="V879">
            <v>195335.96241412099</v>
          </cell>
          <cell r="W879">
            <v>152677.47841839484</v>
          </cell>
          <cell r="X879">
            <v>232695.38167353167</v>
          </cell>
          <cell r="Y879">
            <v>274402.89042861707</v>
          </cell>
          <cell r="Z879">
            <v>293878.23164702539</v>
          </cell>
          <cell r="AA879">
            <v>246931.13840107963</v>
          </cell>
          <cell r="AB879">
            <v>269014.75409676228</v>
          </cell>
          <cell r="AC879">
            <v>371931.40635727916</v>
          </cell>
          <cell r="AD879">
            <v>377755.89517969987</v>
          </cell>
          <cell r="AE879">
            <v>429840.45023517543</v>
          </cell>
          <cell r="AF879">
            <v>332678.76878663001</v>
          </cell>
          <cell r="AG879">
            <v>329273.65772548778</v>
          </cell>
          <cell r="AH879">
            <v>513265.88297540613</v>
          </cell>
          <cell r="AI879">
            <v>559527.3984515164</v>
          </cell>
          <cell r="AJ879">
            <v>518468.57253800193</v>
          </cell>
          <cell r="AK879">
            <v>466640.72726763785</v>
          </cell>
        </row>
        <row r="882">
          <cell r="D882" t="str">
            <v>Capital allowances - by type of allowance</v>
          </cell>
        </row>
        <row r="884">
          <cell r="D884" t="str">
            <v>Written down value brought forward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3170346.06</v>
          </cell>
          <cell r="O884">
            <v>2377759.5449999999</v>
          </cell>
          <cell r="P884">
            <v>1783319.6587499999</v>
          </cell>
          <cell r="Q884">
            <v>1337686.6090915431</v>
          </cell>
          <cell r="R884">
            <v>1016879.4676251221</v>
          </cell>
          <cell r="S884">
            <v>802593.20144188672</v>
          </cell>
          <cell r="T884">
            <v>602156.90318558179</v>
          </cell>
          <cell r="U884">
            <v>455814.79361543804</v>
          </cell>
          <cell r="V884">
            <v>341861.09521157859</v>
          </cell>
          <cell r="W884">
            <v>356455.5499326085</v>
          </cell>
          <cell r="X884">
            <v>478652.27562606492</v>
          </cell>
          <cell r="Y884">
            <v>421139.03254896053</v>
          </cell>
          <cell r="Z884">
            <v>335019.49807595339</v>
          </cell>
          <cell r="AA884">
            <v>278576.63038078649</v>
          </cell>
          <cell r="AB884">
            <v>388668.61968066235</v>
          </cell>
          <cell r="AC884">
            <v>463741.42423900124</v>
          </cell>
          <cell r="AD884">
            <v>347806.06817925099</v>
          </cell>
          <cell r="AE884">
            <v>316566.71077921888</v>
          </cell>
          <cell r="AF884">
            <v>237708.92338269451</v>
          </cell>
          <cell r="AG884">
            <v>464779.72598582087</v>
          </cell>
          <cell r="AH884">
            <v>706645.39122221246</v>
          </cell>
          <cell r="AI884">
            <v>541783.99505066802</v>
          </cell>
          <cell r="AJ884">
            <v>406337.99628800119</v>
          </cell>
          <cell r="AK884">
            <v>550195.76593479689</v>
          </cell>
        </row>
        <row r="885">
          <cell r="D885" t="str">
            <v>Qualifying expenditure in the period</v>
          </cell>
          <cell r="J885">
            <v>0</v>
          </cell>
          <cell r="K885">
            <v>0</v>
          </cell>
          <cell r="L885">
            <v>0</v>
          </cell>
          <cell r="M885">
            <v>4227128.08</v>
          </cell>
          <cell r="N885">
            <v>0</v>
          </cell>
          <cell r="O885">
            <v>0</v>
          </cell>
          <cell r="P885">
            <v>262.48670539062493</v>
          </cell>
          <cell r="Q885">
            <v>18152.681075286371</v>
          </cell>
          <cell r="R885">
            <v>53244.800964060232</v>
          </cell>
          <cell r="S885">
            <v>282.66947222230084</v>
          </cell>
          <cell r="T885">
            <v>5596.1549683354879</v>
          </cell>
          <cell r="U885">
            <v>0</v>
          </cell>
          <cell r="V885">
            <v>133412.97136523269</v>
          </cell>
          <cell r="W885">
            <v>281747.48423547798</v>
          </cell>
          <cell r="X885">
            <v>82866.434439215591</v>
          </cell>
          <cell r="Y885">
            <v>25553.631552310551</v>
          </cell>
          <cell r="Z885">
            <v>36416.009098428469</v>
          </cell>
          <cell r="AA885">
            <v>239648.19586009654</v>
          </cell>
          <cell r="AB885">
            <v>229653.27930467256</v>
          </cell>
          <cell r="AC885">
            <v>0</v>
          </cell>
          <cell r="AD885">
            <v>74282.879526374105</v>
          </cell>
          <cell r="AE885">
            <v>378.52039770708109</v>
          </cell>
          <cell r="AF885">
            <v>381997.37793173321</v>
          </cell>
          <cell r="AG885">
            <v>477414.12897712889</v>
          </cell>
          <cell r="AH885">
            <v>15733.26884534473</v>
          </cell>
          <cell r="AI885">
            <v>0</v>
          </cell>
          <cell r="AJ885">
            <v>327256.35829172784</v>
          </cell>
          <cell r="AK885">
            <v>354708.63552763313</v>
          </cell>
        </row>
        <row r="886">
          <cell r="D886" t="str">
            <v>Writing down allowances</v>
          </cell>
          <cell r="J886">
            <v>0</v>
          </cell>
          <cell r="K886">
            <v>0</v>
          </cell>
          <cell r="L886">
            <v>0</v>
          </cell>
          <cell r="M886">
            <v>-1056782.02</v>
          </cell>
          <cell r="N886">
            <v>-792586.51500000013</v>
          </cell>
          <cell r="O886">
            <v>-594439.88624999998</v>
          </cell>
          <cell r="P886">
            <v>-445895.53636384767</v>
          </cell>
          <cell r="Q886">
            <v>-338959.82254170737</v>
          </cell>
          <cell r="R886">
            <v>-267531.06714729557</v>
          </cell>
          <cell r="S886">
            <v>-200718.96772852723</v>
          </cell>
          <cell r="T886">
            <v>-151938.2645384793</v>
          </cell>
          <cell r="U886">
            <v>-113953.69840385947</v>
          </cell>
          <cell r="V886">
            <v>-118818.51664420277</v>
          </cell>
          <cell r="W886">
            <v>-159550.75854202156</v>
          </cell>
          <cell r="X886">
            <v>-140379.67751632005</v>
          </cell>
          <cell r="Y886">
            <v>-111673.16602531768</v>
          </cell>
          <cell r="Z886">
            <v>-92858.87679359538</v>
          </cell>
          <cell r="AA886">
            <v>-129556.20656022067</v>
          </cell>
          <cell r="AB886">
            <v>-154580.47474633364</v>
          </cell>
          <cell r="AC886">
            <v>-115935.35605975025</v>
          </cell>
          <cell r="AD886">
            <v>-105522.2369264062</v>
          </cell>
          <cell r="AE886">
            <v>-79236.307794231427</v>
          </cell>
          <cell r="AF886">
            <v>-154926.57532860685</v>
          </cell>
          <cell r="AG886">
            <v>-235548.46374073735</v>
          </cell>
          <cell r="AH886">
            <v>-180594.66501688916</v>
          </cell>
          <cell r="AI886">
            <v>-135445.99876266686</v>
          </cell>
          <cell r="AJ886">
            <v>-183398.58864493211</v>
          </cell>
          <cell r="AK886">
            <v>-904904.40146242944</v>
          </cell>
        </row>
        <row r="888">
          <cell r="D888" t="str">
            <v>Written down value carried forward</v>
          </cell>
          <cell r="J888">
            <v>0</v>
          </cell>
          <cell r="K888">
            <v>0</v>
          </cell>
          <cell r="L888">
            <v>0</v>
          </cell>
          <cell r="M888">
            <v>3170346.06</v>
          </cell>
          <cell r="N888">
            <v>2377759.5449999999</v>
          </cell>
          <cell r="O888">
            <v>1783319.6587499999</v>
          </cell>
          <cell r="P888">
            <v>1337686.6090915431</v>
          </cell>
          <cell r="Q888">
            <v>1016879.4676251221</v>
          </cell>
          <cell r="R888">
            <v>802593.20144188672</v>
          </cell>
          <cell r="S888">
            <v>602156.90318558179</v>
          </cell>
          <cell r="T888">
            <v>455814.79361543804</v>
          </cell>
          <cell r="U888">
            <v>341861.09521157859</v>
          </cell>
          <cell r="V888">
            <v>356455.5499326085</v>
          </cell>
          <cell r="W888">
            <v>478652.27562606492</v>
          </cell>
          <cell r="X888">
            <v>421139.03254896053</v>
          </cell>
          <cell r="Y888">
            <v>335019.49807595339</v>
          </cell>
          <cell r="Z888">
            <v>278576.63038078649</v>
          </cell>
          <cell r="AA888">
            <v>388668.61968066235</v>
          </cell>
          <cell r="AB888">
            <v>463741.42423900124</v>
          </cell>
          <cell r="AC888">
            <v>347806.06817925099</v>
          </cell>
          <cell r="AD888">
            <v>316566.71077921888</v>
          </cell>
          <cell r="AE888">
            <v>237708.92338269451</v>
          </cell>
          <cell r="AF888">
            <v>464779.72598582087</v>
          </cell>
          <cell r="AG888">
            <v>706645.39122221246</v>
          </cell>
          <cell r="AH888">
            <v>541783.99505066802</v>
          </cell>
          <cell r="AI888">
            <v>406337.99628800119</v>
          </cell>
          <cell r="AJ888">
            <v>550195.76593479689</v>
          </cell>
          <cell r="AK888">
            <v>0</v>
          </cell>
        </row>
        <row r="891">
          <cell r="D891" t="str">
            <v>Tax losses</v>
          </cell>
        </row>
        <row r="893">
          <cell r="D893" t="str">
            <v>Losses brought forward</v>
          </cell>
          <cell r="J893">
            <v>0</v>
          </cell>
          <cell r="K893">
            <v>15215.738084234446</v>
          </cell>
          <cell r="L893">
            <v>259356.90798252056</v>
          </cell>
          <cell r="M893">
            <v>1135625.8191967241</v>
          </cell>
          <cell r="N893">
            <v>1596848.9269235982</v>
          </cell>
          <cell r="O893">
            <v>1777084.7207238988</v>
          </cell>
          <cell r="P893">
            <v>1738057.1965014939</v>
          </cell>
          <cell r="Q893">
            <v>1519746.0556610348</v>
          </cell>
          <cell r="R893">
            <v>1177875.6538108913</v>
          </cell>
          <cell r="S893">
            <v>758059.78231891757</v>
          </cell>
          <cell r="T893">
            <v>178752.03184714867</v>
          </cell>
          <cell r="U893">
            <v>-5.2386894822120667E-10</v>
          </cell>
          <cell r="V893">
            <v>-5.2386894822120667E-10</v>
          </cell>
          <cell r="W893">
            <v>-5.2386894822120667E-10</v>
          </cell>
          <cell r="X893">
            <v>-5.2386894822120667E-10</v>
          </cell>
          <cell r="Y893">
            <v>-5.2386894822120667E-10</v>
          </cell>
          <cell r="Z893">
            <v>-5.2386894822120667E-10</v>
          </cell>
          <cell r="AA893">
            <v>-5.2386894822120667E-10</v>
          </cell>
          <cell r="AB893">
            <v>-5.2386894822120667E-10</v>
          </cell>
          <cell r="AC893">
            <v>-5.2386894822120667E-10</v>
          </cell>
          <cell r="AD893">
            <v>-5.2386894822120667E-10</v>
          </cell>
          <cell r="AE893">
            <v>-5.2386894822120667E-10</v>
          </cell>
          <cell r="AF893">
            <v>-5.2386894822120667E-10</v>
          </cell>
          <cell r="AG893">
            <v>-5.2386894822120667E-10</v>
          </cell>
          <cell r="AH893">
            <v>-5.2386894822120667E-10</v>
          </cell>
          <cell r="AI893">
            <v>-5.2386894822120667E-10</v>
          </cell>
          <cell r="AJ893">
            <v>-5.2386894822120667E-10</v>
          </cell>
          <cell r="AK893">
            <v>-5.2386894822120667E-10</v>
          </cell>
        </row>
        <row r="894">
          <cell r="D894" t="str">
            <v>Losses arising during the period</v>
          </cell>
          <cell r="J894">
            <v>15215.738084234446</v>
          </cell>
          <cell r="K894">
            <v>244141.16989828611</v>
          </cell>
          <cell r="L894">
            <v>876268.91121420357</v>
          </cell>
          <cell r="M894">
            <v>461223.10772687418</v>
          </cell>
          <cell r="N894">
            <v>180235.79380030063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</row>
        <row r="895">
          <cell r="D895" t="str">
            <v>Losses utilised during the period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-39027.524222404914</v>
          </cell>
          <cell r="P895">
            <v>-218311.14084045903</v>
          </cell>
          <cell r="Q895">
            <v>-341870.40185014333</v>
          </cell>
          <cell r="R895">
            <v>-419815.87149197375</v>
          </cell>
          <cell r="S895">
            <v>-579307.7504717689</v>
          </cell>
          <cell r="T895">
            <v>-178752.03184714919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</row>
        <row r="897">
          <cell r="D897" t="str">
            <v>Losses carried forward</v>
          </cell>
          <cell r="J897">
            <v>15215.738084234446</v>
          </cell>
          <cell r="K897">
            <v>259356.90798252056</v>
          </cell>
          <cell r="L897">
            <v>1135625.8191967241</v>
          </cell>
          <cell r="M897">
            <v>1596848.9269235982</v>
          </cell>
          <cell r="N897">
            <v>1777084.7207238988</v>
          </cell>
          <cell r="O897">
            <v>1738057.1965014939</v>
          </cell>
          <cell r="P897">
            <v>1519746.0556610348</v>
          </cell>
          <cell r="Q897">
            <v>1177875.6538108913</v>
          </cell>
          <cell r="R897">
            <v>758059.78231891757</v>
          </cell>
          <cell r="S897">
            <v>178752.03184714867</v>
          </cell>
          <cell r="T897">
            <v>-5.2386894822120667E-10</v>
          </cell>
          <cell r="U897">
            <v>-5.2386894822120667E-10</v>
          </cell>
          <cell r="V897">
            <v>-5.2386894822120667E-10</v>
          </cell>
          <cell r="W897">
            <v>-5.2386894822120667E-10</v>
          </cell>
          <cell r="X897">
            <v>-5.2386894822120667E-10</v>
          </cell>
          <cell r="Y897">
            <v>-5.2386894822120667E-10</v>
          </cell>
          <cell r="Z897">
            <v>-5.2386894822120667E-10</v>
          </cell>
          <cell r="AA897">
            <v>-5.2386894822120667E-10</v>
          </cell>
          <cell r="AB897">
            <v>-5.2386894822120667E-10</v>
          </cell>
          <cell r="AC897">
            <v>-5.2386894822120667E-10</v>
          </cell>
          <cell r="AD897">
            <v>-5.2386894822120667E-10</v>
          </cell>
          <cell r="AE897">
            <v>-5.2386894822120667E-10</v>
          </cell>
          <cell r="AF897">
            <v>-5.2386894822120667E-10</v>
          </cell>
          <cell r="AG897">
            <v>-5.2386894822120667E-10</v>
          </cell>
          <cell r="AH897">
            <v>-5.2386894822120667E-10</v>
          </cell>
          <cell r="AI897">
            <v>-5.2386894822120667E-10</v>
          </cell>
          <cell r="AJ897">
            <v>-5.2386894822120667E-10</v>
          </cell>
          <cell r="AK897">
            <v>-5.2386894822120667E-10</v>
          </cell>
        </row>
        <row r="900">
          <cell r="D900" t="str">
            <v>Tangible Fixed Assets</v>
          </cell>
          <cell r="J900">
            <v>37711</v>
          </cell>
          <cell r="K900">
            <v>38077</v>
          </cell>
          <cell r="L900">
            <v>38442</v>
          </cell>
          <cell r="M900">
            <v>38807</v>
          </cell>
          <cell r="N900">
            <v>39172</v>
          </cell>
          <cell r="O900">
            <v>39538</v>
          </cell>
          <cell r="P900">
            <v>39903</v>
          </cell>
          <cell r="Q900">
            <v>40268</v>
          </cell>
          <cell r="R900">
            <v>40633</v>
          </cell>
          <cell r="S900">
            <v>40999</v>
          </cell>
          <cell r="T900">
            <v>41364</v>
          </cell>
          <cell r="U900">
            <v>41729</v>
          </cell>
          <cell r="V900">
            <v>42094</v>
          </cell>
          <cell r="W900">
            <v>42460</v>
          </cell>
          <cell r="X900">
            <v>42825</v>
          </cell>
          <cell r="Y900">
            <v>43190</v>
          </cell>
          <cell r="Z900">
            <v>43555</v>
          </cell>
          <cell r="AA900">
            <v>43921</v>
          </cell>
          <cell r="AB900">
            <v>44286</v>
          </cell>
          <cell r="AC900">
            <v>44651</v>
          </cell>
          <cell r="AD900">
            <v>45016</v>
          </cell>
          <cell r="AE900">
            <v>45382</v>
          </cell>
          <cell r="AF900">
            <v>45747</v>
          </cell>
          <cell r="AG900">
            <v>46112</v>
          </cell>
          <cell r="AH900">
            <v>46477</v>
          </cell>
          <cell r="AI900">
            <v>46843</v>
          </cell>
          <cell r="AJ900">
            <v>47208</v>
          </cell>
          <cell r="AK900">
            <v>47573</v>
          </cell>
        </row>
        <row r="902">
          <cell r="D902" t="str">
            <v>Cost</v>
          </cell>
        </row>
        <row r="904">
          <cell r="D904" t="str">
            <v>Balance brought forward</v>
          </cell>
          <cell r="J904">
            <v>0</v>
          </cell>
          <cell r="K904">
            <v>1489888.4700440262</v>
          </cell>
          <cell r="L904">
            <v>9115091.3424351644</v>
          </cell>
          <cell r="M904">
            <v>17675975.025343634</v>
          </cell>
          <cell r="N904">
            <v>17675975.025343634</v>
          </cell>
          <cell r="O904">
            <v>17675975.025343634</v>
          </cell>
          <cell r="P904">
            <v>17675975.025343634</v>
          </cell>
          <cell r="Q904">
            <v>17676237.512049023</v>
          </cell>
          <cell r="R904">
            <v>17694390.193124309</v>
          </cell>
          <cell r="S904">
            <v>17747634.99408837</v>
          </cell>
          <cell r="T904">
            <v>17747917.663560592</v>
          </cell>
          <cell r="U904">
            <v>17753513.818528928</v>
          </cell>
          <cell r="V904">
            <v>17753513.818528928</v>
          </cell>
          <cell r="W904">
            <v>17886926.78989416</v>
          </cell>
          <cell r="X904">
            <v>18168674.274129637</v>
          </cell>
          <cell r="Y904">
            <v>18251540.708568852</v>
          </cell>
          <cell r="Z904">
            <v>18277094.340121161</v>
          </cell>
          <cell r="AA904">
            <v>18313510.34921959</v>
          </cell>
          <cell r="AB904">
            <v>18553158.545079686</v>
          </cell>
          <cell r="AC904">
            <v>18782811.824384358</v>
          </cell>
          <cell r="AD904">
            <v>18782811.824384358</v>
          </cell>
          <cell r="AE904">
            <v>18857094.703910731</v>
          </cell>
          <cell r="AF904">
            <v>18857473.224308439</v>
          </cell>
          <cell r="AG904">
            <v>19239470.602240171</v>
          </cell>
          <cell r="AH904">
            <v>19716884.731217299</v>
          </cell>
          <cell r="AI904">
            <v>19732618.000062644</v>
          </cell>
          <cell r="AJ904">
            <v>19732618.000062644</v>
          </cell>
          <cell r="AK904">
            <v>20059874.358354371</v>
          </cell>
        </row>
        <row r="905">
          <cell r="D905" t="str">
            <v>Additions (Newbuild)</v>
          </cell>
          <cell r="J905">
            <v>374437</v>
          </cell>
          <cell r="K905">
            <v>7253793</v>
          </cell>
          <cell r="L905">
            <v>7468656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</row>
        <row r="906">
          <cell r="D906" t="str">
            <v>Additions (Equipment)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</row>
        <row r="907">
          <cell r="D907" t="str">
            <v>Additions (Phase in Costs)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</row>
        <row r="908">
          <cell r="D908" t="str">
            <v>Additions (lifecycle costs)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262.48670539062493</v>
          </cell>
          <cell r="Q908">
            <v>18152.681075286371</v>
          </cell>
          <cell r="R908">
            <v>53244.800964060232</v>
          </cell>
          <cell r="S908">
            <v>282.66947222230084</v>
          </cell>
          <cell r="T908">
            <v>5596.1549683354879</v>
          </cell>
          <cell r="U908">
            <v>0</v>
          </cell>
          <cell r="V908">
            <v>133412.97136523269</v>
          </cell>
          <cell r="W908">
            <v>281747.48423547798</v>
          </cell>
          <cell r="X908">
            <v>82866.434439215591</v>
          </cell>
          <cell r="Y908">
            <v>25553.631552310551</v>
          </cell>
          <cell r="Z908">
            <v>36416.009098428469</v>
          </cell>
          <cell r="AA908">
            <v>239648.19586009654</v>
          </cell>
          <cell r="AB908">
            <v>229653.27930467256</v>
          </cell>
          <cell r="AC908">
            <v>0</v>
          </cell>
          <cell r="AD908">
            <v>74282.879526374105</v>
          </cell>
          <cell r="AE908">
            <v>378.52039770708109</v>
          </cell>
          <cell r="AF908">
            <v>381997.37793173321</v>
          </cell>
          <cell r="AG908">
            <v>477414.12897712889</v>
          </cell>
          <cell r="AH908">
            <v>15733.26884534473</v>
          </cell>
          <cell r="AI908">
            <v>0</v>
          </cell>
          <cell r="AJ908">
            <v>327256.35829172784</v>
          </cell>
          <cell r="AK908">
            <v>354708.63552763313</v>
          </cell>
        </row>
        <row r="909">
          <cell r="D909" t="str">
            <v>Capitalised interest</v>
          </cell>
          <cell r="J909">
            <v>15605.698061734936</v>
          </cell>
          <cell r="K909">
            <v>244301.16652934821</v>
          </cell>
          <cell r="L909">
            <v>877109.42296938295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</row>
        <row r="910">
          <cell r="D910" t="str">
            <v>Capitalised set up costs</v>
          </cell>
          <cell r="J910">
            <v>938942</v>
          </cell>
          <cell r="K910">
            <v>66500</v>
          </cell>
          <cell r="L910">
            <v>187444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</row>
        <row r="911">
          <cell r="D911" t="str">
            <v>Capitalised fees</v>
          </cell>
          <cell r="J911">
            <v>160903.77198229131</v>
          </cell>
          <cell r="K911">
            <v>60608.705861790266</v>
          </cell>
          <cell r="L911">
            <v>27674.259939086063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</row>
        <row r="912">
          <cell r="D912" t="str">
            <v>Disposals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</row>
        <row r="914">
          <cell r="J914">
            <v>1489888.4700440262</v>
          </cell>
          <cell r="K914">
            <v>9115091.3424351644</v>
          </cell>
          <cell r="L914">
            <v>17675975.025343634</v>
          </cell>
          <cell r="M914">
            <v>17675975.025343634</v>
          </cell>
          <cell r="N914">
            <v>17675975.025343634</v>
          </cell>
          <cell r="O914">
            <v>17675975.025343634</v>
          </cell>
          <cell r="P914">
            <v>17676237.512049023</v>
          </cell>
          <cell r="Q914">
            <v>17694390.193124309</v>
          </cell>
          <cell r="R914">
            <v>17747634.99408837</v>
          </cell>
          <cell r="S914">
            <v>17747917.663560592</v>
          </cell>
          <cell r="T914">
            <v>17753513.818528928</v>
          </cell>
          <cell r="U914">
            <v>17753513.818528928</v>
          </cell>
          <cell r="V914">
            <v>17886926.78989416</v>
          </cell>
          <cell r="W914">
            <v>18168674.274129637</v>
          </cell>
          <cell r="X914">
            <v>18251540.708568852</v>
          </cell>
          <cell r="Y914">
            <v>18277094.340121161</v>
          </cell>
          <cell r="Z914">
            <v>18313510.34921959</v>
          </cell>
          <cell r="AA914">
            <v>18553158.545079686</v>
          </cell>
          <cell r="AB914">
            <v>18782811.824384358</v>
          </cell>
          <cell r="AC914">
            <v>18782811.824384358</v>
          </cell>
          <cell r="AD914">
            <v>18857094.703910731</v>
          </cell>
          <cell r="AE914">
            <v>18857473.224308439</v>
          </cell>
          <cell r="AF914">
            <v>19239470.602240171</v>
          </cell>
          <cell r="AG914">
            <v>19716884.731217299</v>
          </cell>
          <cell r="AH914">
            <v>19732618.000062644</v>
          </cell>
          <cell r="AI914">
            <v>19732618.000062644</v>
          </cell>
          <cell r="AJ914">
            <v>20059874.358354371</v>
          </cell>
          <cell r="AK914">
            <v>20414582.993882004</v>
          </cell>
        </row>
        <row r="916">
          <cell r="D916" t="str">
            <v>Accumulated depreciation</v>
          </cell>
        </row>
        <row r="918">
          <cell r="D918" t="str">
            <v>Balance brought forward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</row>
        <row r="919">
          <cell r="D919" t="str">
            <v>Charge for the period (Newbuild)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</row>
        <row r="920">
          <cell r="D920" t="str">
            <v>Charge for the period (Equipment)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</row>
        <row r="921">
          <cell r="D921" t="str">
            <v>Charge for the period (Phase in Costs)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</row>
        <row r="922">
          <cell r="D922" t="str">
            <v>Charge for the period (lifecycle costs)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</row>
        <row r="923">
          <cell r="D923" t="str">
            <v>Charge for the period (capitalised interest)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</row>
        <row r="924">
          <cell r="D924" t="str">
            <v>Charge for the period (capitalised set up costs)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</row>
        <row r="925">
          <cell r="D925" t="str">
            <v>Charge for the period (capitalised fees)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</row>
        <row r="926">
          <cell r="D926" t="str">
            <v>Disposals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</row>
        <row r="928"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</row>
        <row r="930">
          <cell r="D930" t="str">
            <v>Net book value brought forward</v>
          </cell>
          <cell r="J930">
            <v>0</v>
          </cell>
          <cell r="K930">
            <v>1489888.4700440262</v>
          </cell>
          <cell r="L930">
            <v>9115091.3424351644</v>
          </cell>
          <cell r="M930">
            <v>17675975.025343634</v>
          </cell>
          <cell r="N930">
            <v>17675975.025343634</v>
          </cell>
          <cell r="O930">
            <v>17675975.025343634</v>
          </cell>
          <cell r="P930">
            <v>17675975.025343634</v>
          </cell>
          <cell r="Q930">
            <v>17676237.512049023</v>
          </cell>
          <cell r="R930">
            <v>17694390.193124309</v>
          </cell>
          <cell r="S930">
            <v>17747634.99408837</v>
          </cell>
          <cell r="T930">
            <v>17747917.663560592</v>
          </cell>
          <cell r="U930">
            <v>17753513.818528928</v>
          </cell>
          <cell r="V930">
            <v>17753513.818528928</v>
          </cell>
          <cell r="W930">
            <v>17886926.78989416</v>
          </cell>
          <cell r="X930">
            <v>18168674.274129637</v>
          </cell>
          <cell r="Y930">
            <v>18251540.708568852</v>
          </cell>
          <cell r="Z930">
            <v>18277094.340121161</v>
          </cell>
          <cell r="AA930">
            <v>18313510.34921959</v>
          </cell>
          <cell r="AB930">
            <v>18553158.545079686</v>
          </cell>
          <cell r="AC930">
            <v>18782811.824384358</v>
          </cell>
          <cell r="AD930">
            <v>18782811.824384358</v>
          </cell>
          <cell r="AE930">
            <v>18857094.703910731</v>
          </cell>
          <cell r="AF930">
            <v>18857473.224308439</v>
          </cell>
          <cell r="AG930">
            <v>19239470.602240171</v>
          </cell>
          <cell r="AH930">
            <v>19716884.731217299</v>
          </cell>
          <cell r="AI930">
            <v>19732618.000062644</v>
          </cell>
          <cell r="AJ930">
            <v>19732618.000062644</v>
          </cell>
          <cell r="AK930">
            <v>20059874.358354371</v>
          </cell>
        </row>
        <row r="932">
          <cell r="D932" t="str">
            <v>Net book value carried forward</v>
          </cell>
          <cell r="J932">
            <v>1489888.4700440262</v>
          </cell>
          <cell r="K932">
            <v>9115091.3424351644</v>
          </cell>
          <cell r="L932">
            <v>17675975.025343634</v>
          </cell>
          <cell r="M932">
            <v>17675975.025343634</v>
          </cell>
          <cell r="N932">
            <v>17675975.025343634</v>
          </cell>
          <cell r="O932">
            <v>17675975.025343634</v>
          </cell>
          <cell r="P932">
            <v>17676237.512049023</v>
          </cell>
          <cell r="Q932">
            <v>17694390.193124309</v>
          </cell>
          <cell r="R932">
            <v>17747634.99408837</v>
          </cell>
          <cell r="S932">
            <v>17747917.663560592</v>
          </cell>
          <cell r="T932">
            <v>17753513.818528928</v>
          </cell>
          <cell r="U932">
            <v>17753513.818528928</v>
          </cell>
          <cell r="V932">
            <v>17886926.78989416</v>
          </cell>
          <cell r="W932">
            <v>18168674.274129637</v>
          </cell>
          <cell r="X932">
            <v>18251540.708568852</v>
          </cell>
          <cell r="Y932">
            <v>18277094.340121161</v>
          </cell>
          <cell r="Z932">
            <v>18313510.34921959</v>
          </cell>
          <cell r="AA932">
            <v>18553158.545079686</v>
          </cell>
          <cell r="AB932">
            <v>18782811.824384358</v>
          </cell>
          <cell r="AC932">
            <v>18782811.824384358</v>
          </cell>
          <cell r="AD932">
            <v>18857094.703910731</v>
          </cell>
          <cell r="AE932">
            <v>18857473.224308439</v>
          </cell>
          <cell r="AF932">
            <v>19239470.602240171</v>
          </cell>
          <cell r="AG932">
            <v>19716884.731217299</v>
          </cell>
          <cell r="AH932">
            <v>19732618.000062644</v>
          </cell>
          <cell r="AI932">
            <v>19732618.000062644</v>
          </cell>
          <cell r="AJ932">
            <v>20059874.358354371</v>
          </cell>
          <cell r="AK932">
            <v>20414582.993882004</v>
          </cell>
        </row>
        <row r="935">
          <cell r="D935" t="str">
            <v>Analysis of Movement on Loans</v>
          </cell>
          <cell r="J935">
            <v>37711</v>
          </cell>
          <cell r="K935">
            <v>38077</v>
          </cell>
          <cell r="L935">
            <v>38442</v>
          </cell>
          <cell r="M935">
            <v>38807</v>
          </cell>
          <cell r="N935">
            <v>39172</v>
          </cell>
          <cell r="O935">
            <v>39538</v>
          </cell>
          <cell r="P935">
            <v>39903</v>
          </cell>
          <cell r="Q935">
            <v>40268</v>
          </cell>
          <cell r="R935">
            <v>40633</v>
          </cell>
          <cell r="S935">
            <v>40999</v>
          </cell>
          <cell r="T935">
            <v>41364</v>
          </cell>
          <cell r="U935">
            <v>41729</v>
          </cell>
          <cell r="V935">
            <v>42094</v>
          </cell>
          <cell r="W935">
            <v>42460</v>
          </cell>
          <cell r="X935">
            <v>42825</v>
          </cell>
          <cell r="Y935">
            <v>43190</v>
          </cell>
          <cell r="Z935">
            <v>43555</v>
          </cell>
          <cell r="AA935">
            <v>43921</v>
          </cell>
          <cell r="AB935">
            <v>44286</v>
          </cell>
          <cell r="AC935">
            <v>44651</v>
          </cell>
          <cell r="AD935">
            <v>45016</v>
          </cell>
          <cell r="AE935">
            <v>45382</v>
          </cell>
          <cell r="AF935">
            <v>45747</v>
          </cell>
          <cell r="AG935">
            <v>46112</v>
          </cell>
          <cell r="AH935">
            <v>46477</v>
          </cell>
          <cell r="AI935">
            <v>46843</v>
          </cell>
          <cell r="AJ935">
            <v>47208</v>
          </cell>
          <cell r="AK935">
            <v>47573</v>
          </cell>
        </row>
        <row r="937">
          <cell r="D937" t="str">
            <v>Senior Debt 1</v>
          </cell>
        </row>
        <row r="939">
          <cell r="D939" t="str">
            <v>Opening balance</v>
          </cell>
          <cell r="J939">
            <v>0</v>
          </cell>
          <cell r="K939">
            <v>226432.68508373509</v>
          </cell>
          <cell r="L939">
            <v>7818213.5246118316</v>
          </cell>
          <cell r="M939">
            <v>17199017.786542121</v>
          </cell>
          <cell r="N939">
            <v>17043368.767020468</v>
          </cell>
          <cell r="O939">
            <v>16789641.439836103</v>
          </cell>
          <cell r="P939">
            <v>16480595.951789748</v>
          </cell>
          <cell r="Q939">
            <v>16114769.728220101</v>
          </cell>
          <cell r="R939">
            <v>15689608.415183242</v>
          </cell>
          <cell r="S939">
            <v>15239599.185527528</v>
          </cell>
          <cell r="T939">
            <v>14785471.357310768</v>
          </cell>
          <cell r="U939">
            <v>14333665.021972917</v>
          </cell>
          <cell r="V939">
            <v>13956596.654349921</v>
          </cell>
          <cell r="W939">
            <v>13551024.605898855</v>
          </cell>
          <cell r="X939">
            <v>13088470.979702229</v>
          </cell>
          <cell r="Y939">
            <v>12500466.079655606</v>
          </cell>
          <cell r="Z939">
            <v>11870079.419974949</v>
          </cell>
          <cell r="AA939">
            <v>11201950.67917327</v>
          </cell>
          <cell r="AB939">
            <v>10442156.034061093</v>
          </cell>
          <cell r="AC939">
            <v>9593197.3560256194</v>
          </cell>
          <cell r="AD939">
            <v>8744459.5092658792</v>
          </cell>
          <cell r="AE939">
            <v>7879399.952510193</v>
          </cell>
          <cell r="AF939">
            <v>6869215.0610894607</v>
          </cell>
          <cell r="AG939">
            <v>5694566.1380856149</v>
          </cell>
          <cell r="AH939">
            <v>4711248.2160487967</v>
          </cell>
          <cell r="AI939">
            <v>3002980.1598487413</v>
          </cell>
          <cell r="AJ939">
            <v>1749242.6719088801</v>
          </cell>
          <cell r="AK939">
            <v>-1.7695128917694092E-8</v>
          </cell>
        </row>
        <row r="940">
          <cell r="D940" t="str">
            <v>Amounts drawn down</v>
          </cell>
          <cell r="J940">
            <v>226432.68508373509</v>
          </cell>
          <cell r="K940">
            <v>7591780.8395280968</v>
          </cell>
          <cell r="L940">
            <v>9380804.2619302906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</row>
        <row r="941">
          <cell r="D941" t="str">
            <v>Amounts repaid</v>
          </cell>
          <cell r="J941">
            <v>0</v>
          </cell>
          <cell r="K941">
            <v>0</v>
          </cell>
          <cell r="L941">
            <v>0</v>
          </cell>
          <cell r="M941">
            <v>-155649.01952165237</v>
          </cell>
          <cell r="N941">
            <v>-253727.32718436245</v>
          </cell>
          <cell r="O941">
            <v>-309045.48804635508</v>
          </cell>
          <cell r="P941">
            <v>-365826.22356964694</v>
          </cell>
          <cell r="Q941">
            <v>-425161.31303685915</v>
          </cell>
          <cell r="R941">
            <v>-450009.22965571424</v>
          </cell>
          <cell r="S941">
            <v>-454127.82821675937</v>
          </cell>
          <cell r="T941">
            <v>-451806.33533785032</v>
          </cell>
          <cell r="U941">
            <v>-377068.36762299493</v>
          </cell>
          <cell r="V941">
            <v>-405572.04845106683</v>
          </cell>
          <cell r="W941">
            <v>-462553.62619662628</v>
          </cell>
          <cell r="X941">
            <v>-588004.90004662191</v>
          </cell>
          <cell r="Y941">
            <v>-630386.65968065767</v>
          </cell>
          <cell r="Z941">
            <v>-668128.74080167967</v>
          </cell>
          <cell r="AA941">
            <v>-759794.64511217806</v>
          </cell>
          <cell r="AB941">
            <v>-848958.67803547275</v>
          </cell>
          <cell r="AC941">
            <v>-848737.84675974003</v>
          </cell>
          <cell r="AD941">
            <v>-865059.55675568618</v>
          </cell>
          <cell r="AE941">
            <v>-1010184.8914207326</v>
          </cell>
          <cell r="AF941">
            <v>-1174648.9230038461</v>
          </cell>
          <cell r="AG941">
            <v>-983317.92203681846</v>
          </cell>
          <cell r="AH941">
            <v>-1708268.0562000554</v>
          </cell>
          <cell r="AI941">
            <v>-1253737.4879398611</v>
          </cell>
          <cell r="AJ941">
            <v>-1749242.6719088978</v>
          </cell>
          <cell r="AK941">
            <v>0</v>
          </cell>
        </row>
        <row r="943">
          <cell r="D943" t="str">
            <v>Closing Balance</v>
          </cell>
          <cell r="J943">
            <v>226432.68508373509</v>
          </cell>
          <cell r="K943">
            <v>7818213.5246118316</v>
          </cell>
          <cell r="L943">
            <v>17199017.786542121</v>
          </cell>
          <cell r="M943">
            <v>17043368.767020468</v>
          </cell>
          <cell r="N943">
            <v>16789641.439836103</v>
          </cell>
          <cell r="O943">
            <v>16480595.951789748</v>
          </cell>
          <cell r="P943">
            <v>16114769.728220101</v>
          </cell>
          <cell r="Q943">
            <v>15689608.415183242</v>
          </cell>
          <cell r="R943">
            <v>15239599.185527528</v>
          </cell>
          <cell r="S943">
            <v>14785471.357310768</v>
          </cell>
          <cell r="T943">
            <v>14333665.021972917</v>
          </cell>
          <cell r="U943">
            <v>13956596.654349921</v>
          </cell>
          <cell r="V943">
            <v>13551024.605898855</v>
          </cell>
          <cell r="W943">
            <v>13088470.979702229</v>
          </cell>
          <cell r="X943">
            <v>12500466.079655606</v>
          </cell>
          <cell r="Y943">
            <v>11870079.419974949</v>
          </cell>
          <cell r="Z943">
            <v>11201950.67917327</v>
          </cell>
          <cell r="AA943">
            <v>10442156.034061093</v>
          </cell>
          <cell r="AB943">
            <v>9593197.3560256194</v>
          </cell>
          <cell r="AC943">
            <v>8744459.5092658792</v>
          </cell>
          <cell r="AD943">
            <v>7879399.952510193</v>
          </cell>
          <cell r="AE943">
            <v>6869215.0610894607</v>
          </cell>
          <cell r="AF943">
            <v>5694566.1380856149</v>
          </cell>
          <cell r="AG943">
            <v>4711248.2160487967</v>
          </cell>
          <cell r="AH943">
            <v>3002980.1598487413</v>
          </cell>
          <cell r="AI943">
            <v>1749242.6719088801</v>
          </cell>
          <cell r="AJ943">
            <v>-1.7695128917694092E-8</v>
          </cell>
          <cell r="AK943">
            <v>-1.7695128917694092E-8</v>
          </cell>
        </row>
        <row r="945">
          <cell r="D945" t="str">
            <v>Interest rate (%)</v>
          </cell>
          <cell r="J945">
            <v>3.3399999999999999E-2</v>
          </cell>
          <cell r="K945">
            <v>6.6799999999999998E-2</v>
          </cell>
          <cell r="L945">
            <v>6.6799999999999998E-2</v>
          </cell>
          <cell r="M945">
            <v>6.6299999999999998E-2</v>
          </cell>
          <cell r="N945">
            <v>6.6299999999999998E-2</v>
          </cell>
          <cell r="O945">
            <v>6.6299999999999998E-2</v>
          </cell>
          <cell r="P945">
            <v>6.6299999999999998E-2</v>
          </cell>
          <cell r="Q945">
            <v>6.6299999999999998E-2</v>
          </cell>
          <cell r="R945">
            <v>6.6299999999999998E-2</v>
          </cell>
          <cell r="S945">
            <v>6.6299999999999998E-2</v>
          </cell>
          <cell r="T945">
            <v>6.6299999999999998E-2</v>
          </cell>
          <cell r="U945">
            <v>6.6299999999999998E-2</v>
          </cell>
          <cell r="V945">
            <v>6.6799999999999998E-2</v>
          </cell>
          <cell r="W945">
            <v>6.7299999999999999E-2</v>
          </cell>
          <cell r="X945">
            <v>6.7299999999999999E-2</v>
          </cell>
          <cell r="Y945">
            <v>6.7299999999999999E-2</v>
          </cell>
          <cell r="Z945">
            <v>6.7299999999999999E-2</v>
          </cell>
          <cell r="AA945">
            <v>6.7299999999999999E-2</v>
          </cell>
          <cell r="AB945">
            <v>6.7299999999999999E-2</v>
          </cell>
          <cell r="AC945">
            <v>6.7299999999999999E-2</v>
          </cell>
          <cell r="AD945">
            <v>6.7299999999999999E-2</v>
          </cell>
          <cell r="AE945">
            <v>6.7299999999999999E-2</v>
          </cell>
          <cell r="AF945">
            <v>6.7549999999999999E-2</v>
          </cell>
          <cell r="AG945">
            <v>6.7799999999999999E-2</v>
          </cell>
          <cell r="AH945">
            <v>6.7799999999999999E-2</v>
          </cell>
          <cell r="AI945">
            <v>6.7799999999999999E-2</v>
          </cell>
          <cell r="AJ945">
            <v>6.7799999999999999E-2</v>
          </cell>
          <cell r="AK945">
            <v>6.7799999999999999E-2</v>
          </cell>
        </row>
        <row r="947">
          <cell r="D947" t="str">
            <v>Interest charge</v>
          </cell>
          <cell r="J947">
            <v>0</v>
          </cell>
          <cell r="K947">
            <v>0</v>
          </cell>
          <cell r="L947">
            <v>0</v>
          </cell>
          <cell r="M947">
            <v>1138963.9186361937</v>
          </cell>
          <cell r="N947">
            <v>1125866.719095248</v>
          </cell>
          <cell r="O947">
            <v>1108155.8828689754</v>
          </cell>
          <cell r="P947">
            <v>1086734.630942452</v>
          </cell>
          <cell r="Q947">
            <v>1061552.7492551971</v>
          </cell>
          <cell r="R947">
            <v>1033006.0086836108</v>
          </cell>
          <cell r="S947">
            <v>1002899.1130731674</v>
          </cell>
          <cell r="T947">
            <v>972351.07498547621</v>
          </cell>
          <cell r="U947">
            <v>944074.8678590178</v>
          </cell>
          <cell r="V947">
            <v>926053.32658580877</v>
          </cell>
          <cell r="W947">
            <v>905041.03757261857</v>
          </cell>
          <cell r="X947">
            <v>870186.52803926915</v>
          </cell>
          <cell r="Y947">
            <v>830501.31375975301</v>
          </cell>
          <cell r="Z947">
            <v>787809.77063399588</v>
          </cell>
          <cell r="AA947">
            <v>742239.32238318445</v>
          </cell>
          <cell r="AB947">
            <v>688642.6491111503</v>
          </cell>
          <cell r="AC947">
            <v>630446.08545715827</v>
          </cell>
          <cell r="AD947">
            <v>574454.06045824592</v>
          </cell>
          <cell r="AE947">
            <v>508266.38131550519</v>
          </cell>
          <cell r="AF947">
            <v>449503.94420960109</v>
          </cell>
          <cell r="AG947">
            <v>360036.74885087647</v>
          </cell>
          <cell r="AH947">
            <v>288581.84892568039</v>
          </cell>
          <cell r="AI947">
            <v>174716.69528134141</v>
          </cell>
          <cell r="AJ947">
            <v>89394.125462903859</v>
          </cell>
          <cell r="AK947">
            <v>0</v>
          </cell>
        </row>
        <row r="949">
          <cell r="D949" t="str">
            <v>Senior Debt 2</v>
          </cell>
        </row>
        <row r="951">
          <cell r="D951" t="str">
            <v>Opening balance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</row>
        <row r="952">
          <cell r="D952" t="str">
            <v>Amounts drawn down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</row>
        <row r="953">
          <cell r="D953" t="str">
            <v>Amounts repaid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</row>
        <row r="955">
          <cell r="D955" t="str">
            <v>Closing Balance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</row>
        <row r="957">
          <cell r="D957" t="str">
            <v>Interest rate (%)</v>
          </cell>
          <cell r="J957">
            <v>3.3399999999999999E-2</v>
          </cell>
          <cell r="K957">
            <v>6.6799999999999998E-2</v>
          </cell>
          <cell r="L957">
            <v>6.6799999999999998E-2</v>
          </cell>
          <cell r="M957">
            <v>6.6299999999999998E-2</v>
          </cell>
          <cell r="N957">
            <v>6.6299999999999998E-2</v>
          </cell>
          <cell r="O957">
            <v>6.6299999999999998E-2</v>
          </cell>
          <cell r="P957">
            <v>6.6299999999999998E-2</v>
          </cell>
          <cell r="Q957">
            <v>6.6299999999999998E-2</v>
          </cell>
          <cell r="R957">
            <v>6.6299999999999998E-2</v>
          </cell>
          <cell r="S957">
            <v>6.6299999999999998E-2</v>
          </cell>
          <cell r="T957">
            <v>6.6299999999999998E-2</v>
          </cell>
          <cell r="U957">
            <v>6.6299999999999998E-2</v>
          </cell>
          <cell r="V957">
            <v>6.6799999999999998E-2</v>
          </cell>
          <cell r="W957">
            <v>6.7299999999999999E-2</v>
          </cell>
          <cell r="X957">
            <v>6.7299999999999999E-2</v>
          </cell>
          <cell r="Y957">
            <v>6.7299999999999999E-2</v>
          </cell>
          <cell r="Z957">
            <v>6.7299999999999999E-2</v>
          </cell>
          <cell r="AA957">
            <v>6.7299999999999999E-2</v>
          </cell>
          <cell r="AB957">
            <v>6.7299999999999999E-2</v>
          </cell>
          <cell r="AC957">
            <v>6.7299999999999999E-2</v>
          </cell>
          <cell r="AD957">
            <v>6.7299999999999999E-2</v>
          </cell>
          <cell r="AE957">
            <v>6.7299999999999999E-2</v>
          </cell>
          <cell r="AF957">
            <v>6.7549999999999999E-2</v>
          </cell>
          <cell r="AG957">
            <v>6.7799999999999999E-2</v>
          </cell>
          <cell r="AH957">
            <v>6.7799999999999999E-2</v>
          </cell>
          <cell r="AI957">
            <v>6.7799999999999999E-2</v>
          </cell>
          <cell r="AJ957">
            <v>6.7799999999999999E-2</v>
          </cell>
          <cell r="AK957">
            <v>6.7799999999999999E-2</v>
          </cell>
        </row>
        <row r="959">
          <cell r="D959" t="str">
            <v>Interest charge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</row>
        <row r="962">
          <cell r="D962" t="str">
            <v>Equity loan stock</v>
          </cell>
        </row>
        <row r="964">
          <cell r="D964" t="str">
            <v>Opening balance</v>
          </cell>
          <cell r="J964">
            <v>0</v>
          </cell>
          <cell r="K964">
            <v>0</v>
          </cell>
          <cell r="L964">
            <v>0</v>
          </cell>
          <cell r="M964">
            <v>1475567</v>
          </cell>
          <cell r="N964">
            <v>1475567</v>
          </cell>
          <cell r="O964">
            <v>1546994.0769291967</v>
          </cell>
          <cell r="P964">
            <v>1546994.0769291967</v>
          </cell>
          <cell r="Q964">
            <v>1546994.0769291967</v>
          </cell>
          <cell r="R964">
            <v>1546994.0769291967</v>
          </cell>
          <cell r="S964">
            <v>1546994.0769291967</v>
          </cell>
          <cell r="T964">
            <v>1546994.0769291967</v>
          </cell>
          <cell r="U964">
            <v>1546994.0769291967</v>
          </cell>
          <cell r="V964">
            <v>1546994.0769291967</v>
          </cell>
          <cell r="W964">
            <v>1629709.4498165229</v>
          </cell>
          <cell r="X964">
            <v>1648403.6605025623</v>
          </cell>
          <cell r="Y964">
            <v>1709230.8656852143</v>
          </cell>
          <cell r="Z964">
            <v>1709230.8656852143</v>
          </cell>
          <cell r="AA964">
            <v>1744824.9164249585</v>
          </cell>
          <cell r="AB964">
            <v>1765914.6609817408</v>
          </cell>
          <cell r="AC964">
            <v>1765914.6609817408</v>
          </cell>
          <cell r="AD964">
            <v>1765914.6609817408</v>
          </cell>
          <cell r="AE964">
            <v>1812284.2316941447</v>
          </cell>
          <cell r="AF964">
            <v>1925551.9961750286</v>
          </cell>
          <cell r="AG964">
            <v>2045898.9959359679</v>
          </cell>
          <cell r="AH964">
            <v>2173767.6831819657</v>
          </cell>
          <cell r="AI964">
            <v>2453979.9235921409</v>
          </cell>
          <cell r="AJ964">
            <v>2607353.6688166498</v>
          </cell>
          <cell r="AK964">
            <v>2943457.8526875461</v>
          </cell>
        </row>
        <row r="965">
          <cell r="D965" t="str">
            <v>Amounts drawn down</v>
          </cell>
          <cell r="J965">
            <v>0</v>
          </cell>
          <cell r="K965">
            <v>0</v>
          </cell>
          <cell r="L965">
            <v>1475567</v>
          </cell>
          <cell r="M965">
            <v>0</v>
          </cell>
          <cell r="N965">
            <v>71427.076929196715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82715.372887326273</v>
          </cell>
          <cell r="W965">
            <v>18694.21068603934</v>
          </cell>
          <cell r="X965">
            <v>60827.205182651873</v>
          </cell>
          <cell r="Y965">
            <v>0</v>
          </cell>
          <cell r="Z965">
            <v>35594.050739744329</v>
          </cell>
          <cell r="AA965">
            <v>21089.744556782345</v>
          </cell>
          <cell r="AB965">
            <v>0</v>
          </cell>
          <cell r="AC965">
            <v>0</v>
          </cell>
          <cell r="AD965">
            <v>46369.57071240386</v>
          </cell>
          <cell r="AE965">
            <v>113267.76448088404</v>
          </cell>
          <cell r="AF965">
            <v>120346.99976093929</v>
          </cell>
          <cell r="AG965">
            <v>127868.68724599799</v>
          </cell>
          <cell r="AH965">
            <v>280212.24041017529</v>
          </cell>
          <cell r="AI965">
            <v>153373.74522450884</v>
          </cell>
          <cell r="AJ965">
            <v>336104.18387089635</v>
          </cell>
          <cell r="AK965">
            <v>0</v>
          </cell>
        </row>
        <row r="966">
          <cell r="D966" t="str">
            <v>Amounts repaid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-2943457.8526875465</v>
          </cell>
        </row>
        <row r="968">
          <cell r="D968" t="str">
            <v>Closing Balance</v>
          </cell>
          <cell r="J968">
            <v>0</v>
          </cell>
          <cell r="K968">
            <v>0</v>
          </cell>
          <cell r="L968">
            <v>1475567</v>
          </cell>
          <cell r="M968">
            <v>1475567</v>
          </cell>
          <cell r="N968">
            <v>1546994.0769291967</v>
          </cell>
          <cell r="O968">
            <v>1546994.0769291967</v>
          </cell>
          <cell r="P968">
            <v>1546994.0769291967</v>
          </cell>
          <cell r="Q968">
            <v>1546994.0769291967</v>
          </cell>
          <cell r="R968">
            <v>1546994.0769291967</v>
          </cell>
          <cell r="S968">
            <v>1546994.0769291967</v>
          </cell>
          <cell r="T968">
            <v>1546994.0769291967</v>
          </cell>
          <cell r="U968">
            <v>1546994.0769291967</v>
          </cell>
          <cell r="V968">
            <v>1629709.4498165229</v>
          </cell>
          <cell r="W968">
            <v>1648403.6605025623</v>
          </cell>
          <cell r="X968">
            <v>1709230.8656852143</v>
          </cell>
          <cell r="Y968">
            <v>1709230.8656852143</v>
          </cell>
          <cell r="Z968">
            <v>1744824.9164249585</v>
          </cell>
          <cell r="AA968">
            <v>1765914.6609817408</v>
          </cell>
          <cell r="AB968">
            <v>1765914.6609817408</v>
          </cell>
          <cell r="AC968">
            <v>1765914.6609817408</v>
          </cell>
          <cell r="AD968">
            <v>1812284.2316941447</v>
          </cell>
          <cell r="AE968">
            <v>1925551.9961750286</v>
          </cell>
          <cell r="AF968">
            <v>2045898.9959359679</v>
          </cell>
          <cell r="AG968">
            <v>2173767.6831819657</v>
          </cell>
          <cell r="AH968">
            <v>2453979.9235921409</v>
          </cell>
          <cell r="AI968">
            <v>2607353.6688166498</v>
          </cell>
          <cell r="AJ968">
            <v>2943457.8526875461</v>
          </cell>
          <cell r="AK968">
            <v>0</v>
          </cell>
        </row>
        <row r="970">
          <cell r="D970" t="str">
            <v>Interest rate (%)</v>
          </cell>
          <cell r="J970">
            <v>6.25E-2</v>
          </cell>
          <cell r="K970">
            <v>0.125</v>
          </cell>
          <cell r="L970">
            <v>0.125</v>
          </cell>
          <cell r="M970">
            <v>0.125</v>
          </cell>
          <cell r="N970">
            <v>0.125</v>
          </cell>
          <cell r="O970">
            <v>0.125</v>
          </cell>
          <cell r="P970">
            <v>0.125</v>
          </cell>
          <cell r="Q970">
            <v>0.125</v>
          </cell>
          <cell r="R970">
            <v>0.125</v>
          </cell>
          <cell r="S970">
            <v>0.125</v>
          </cell>
          <cell r="T970">
            <v>0.125</v>
          </cell>
          <cell r="U970">
            <v>0.125</v>
          </cell>
          <cell r="V970">
            <v>0.125</v>
          </cell>
          <cell r="W970">
            <v>0.125</v>
          </cell>
          <cell r="X970">
            <v>0.125</v>
          </cell>
          <cell r="Y970">
            <v>0.125</v>
          </cell>
          <cell r="Z970">
            <v>0.125</v>
          </cell>
          <cell r="AA970">
            <v>0.125</v>
          </cell>
          <cell r="AB970">
            <v>0.125</v>
          </cell>
          <cell r="AC970">
            <v>0.125</v>
          </cell>
          <cell r="AD970">
            <v>0.125</v>
          </cell>
          <cell r="AE970">
            <v>0.125</v>
          </cell>
          <cell r="AF970">
            <v>0.125</v>
          </cell>
          <cell r="AG970">
            <v>0.125</v>
          </cell>
          <cell r="AH970">
            <v>0.125</v>
          </cell>
          <cell r="AI970">
            <v>0.125</v>
          </cell>
          <cell r="AJ970">
            <v>0.125</v>
          </cell>
          <cell r="AK970">
            <v>0.125</v>
          </cell>
        </row>
        <row r="972">
          <cell r="D972" t="str">
            <v>Interest charge</v>
          </cell>
          <cell r="J972">
            <v>0</v>
          </cell>
          <cell r="K972">
            <v>0</v>
          </cell>
          <cell r="L972">
            <v>0</v>
          </cell>
          <cell r="M972">
            <v>184445.87499999997</v>
          </cell>
          <cell r="N972">
            <v>185897.52713674912</v>
          </cell>
          <cell r="O972">
            <v>193374.25961614956</v>
          </cell>
          <cell r="P972">
            <v>193374.25961614956</v>
          </cell>
          <cell r="Q972">
            <v>193374.25961614956</v>
          </cell>
          <cell r="R972">
            <v>193374.25961614956</v>
          </cell>
          <cell r="S972">
            <v>193374.25961614956</v>
          </cell>
          <cell r="T972">
            <v>193374.25961614956</v>
          </cell>
          <cell r="U972">
            <v>193374.25961614956</v>
          </cell>
          <cell r="V972">
            <v>193374.25961614956</v>
          </cell>
          <cell r="W972">
            <v>203713.68122706536</v>
          </cell>
          <cell r="X972">
            <v>209852.15788673601</v>
          </cell>
          <cell r="Y972">
            <v>213653.85821065173</v>
          </cell>
          <cell r="Z972">
            <v>215861.78320911672</v>
          </cell>
          <cell r="AA972">
            <v>218103.11455311984</v>
          </cell>
          <cell r="AB972">
            <v>220739.3326227176</v>
          </cell>
          <cell r="AC972">
            <v>220739.3326227176</v>
          </cell>
          <cell r="AD972">
            <v>220739.3326227176</v>
          </cell>
          <cell r="AE972">
            <v>233614.76424182334</v>
          </cell>
          <cell r="AF972">
            <v>240693.99952187858</v>
          </cell>
          <cell r="AG972">
            <v>263729.16744487087</v>
          </cell>
          <cell r="AH972">
            <v>280212.24041017529</v>
          </cell>
          <cell r="AI972">
            <v>316333.34952554945</v>
          </cell>
          <cell r="AJ972">
            <v>336104.18387089635</v>
          </cell>
          <cell r="AK972">
            <v>278736.53908026009</v>
          </cell>
        </row>
      </sheetData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Summary"/>
      <sheetName val="Checks"/>
      <sheetName val="Ass_Book"/>
      <sheetName val="Gen_Ass"/>
      <sheetName val="Fin_Ass"/>
      <sheetName val="Mtly_Ass"/>
      <sheetName val="Stage_Ass"/>
      <sheetName val="TSP_Ass"/>
      <sheetName val="Qtr_Ass"/>
      <sheetName val="Mtly_Ind"/>
      <sheetName val="Qtr_Ind"/>
      <sheetName val="Ctn_1A"/>
      <sheetName val="Ctn_1B"/>
      <sheetName val="Ctn_2A"/>
      <sheetName val="Ctn_2B"/>
      <sheetName val="Ctn_3A"/>
      <sheetName val="Ctn_3B"/>
      <sheetName val="Ctn_4"/>
      <sheetName val="Ctn_5"/>
      <sheetName val="Ctn_6"/>
      <sheetName val="Ctn_7"/>
      <sheetName val="Ctn_8"/>
      <sheetName val="Mtly_MSP"/>
      <sheetName val="OpCo Ops"/>
      <sheetName val="OpCo Debt"/>
      <sheetName val="Mtly Bal"/>
      <sheetName val="Ctn_Cash"/>
      <sheetName val="OpCo Depn"/>
      <sheetName val="OpCo Cash"/>
      <sheetName val="OpCo Qtr_Accts"/>
      <sheetName val="HoldCo Cash"/>
      <sheetName val="HoldCo Qtr_Accts"/>
      <sheetName val="Con Cash"/>
      <sheetName val="Con Qtr_Accts"/>
      <sheetName val="Con Tax"/>
      <sheetName val="IC_Loan"/>
      <sheetName val="Project IRR"/>
      <sheetName val="Equity"/>
      <sheetName val="Ratios"/>
      <sheetName val="IR Evaluation"/>
      <sheetName val="Receivable"/>
      <sheetName val="Construction"/>
      <sheetName val="Bank Control Panel"/>
      <sheetName val="Credit Sens"/>
      <sheetName val="Bank Sens_Analysis"/>
      <sheetName val="Bank Summary"/>
      <sheetName val="Bank_Receivable"/>
    </sheetNames>
    <sheetDataSet>
      <sheetData sheetId="0"/>
      <sheetData sheetId="1"/>
      <sheetData sheetId="2"/>
      <sheetData sheetId="3"/>
      <sheetData sheetId="4" refreshError="1">
        <row r="27">
          <cell r="E27">
            <v>39172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History"/>
      <sheetName val="Cover"/>
      <sheetName val="Summary"/>
      <sheetName val="Charts"/>
      <sheetName val="Scenario"/>
      <sheetName val="Scenario2"/>
      <sheetName val="Input"/>
      <sheetName val="Input1"/>
      <sheetName val="Input2"/>
      <sheetName val="Input3"/>
      <sheetName val="CAPEX Phase Inputs"/>
      <sheetName val="Assets"/>
      <sheetName val="Funding"/>
      <sheetName val="Calcs"/>
      <sheetName val="TAX"/>
      <sheetName val="Indices"/>
      <sheetName val="Flags"/>
      <sheetName val="Statements"/>
      <sheetName val="Annual Statements"/>
      <sheetName val="Metrics"/>
      <sheetName val="Utility"/>
    </sheetNames>
    <sheetDataSet>
      <sheetData sheetId="0"/>
      <sheetData sheetId="1" refreshError="1"/>
      <sheetData sheetId="2" refreshError="1">
        <row r="1">
          <cell r="A1" t="str">
            <v>Key Points Summary for Reference Bid (Traditional Bank 25yr Term)</v>
          </cell>
        </row>
        <row r="6">
          <cell r="B6" t="str">
            <v>Sources and Uses of Funds - Pre operating (Nominal)</v>
          </cell>
        </row>
        <row r="8">
          <cell r="B8" t="str">
            <v>Sources of Finance</v>
          </cell>
          <cell r="E8" t="str">
            <v>Breakdown</v>
          </cell>
          <cell r="F8" t="str">
            <v>Gearing</v>
          </cell>
          <cell r="H8" t="str">
            <v>Uses of Finance</v>
          </cell>
          <cell r="M8" t="str">
            <v>Breakdown</v>
          </cell>
        </row>
        <row r="9">
          <cell r="B9" t="str">
            <v>Senior Debt Drawdown</v>
          </cell>
          <cell r="E9">
            <v>0</v>
          </cell>
          <cell r="F9" t="e">
            <v>#DIV/0!</v>
          </cell>
          <cell r="H9" t="str">
            <v>Capital expenditure (Incl LCC during CAPEX Phase)</v>
          </cell>
          <cell r="M9" t="e">
            <v>#NAME?</v>
          </cell>
          <cell r="N9" t="e">
            <v>#NAME?</v>
          </cell>
        </row>
        <row r="10">
          <cell r="B10" t="str">
            <v>Equity Bridge Drawdown</v>
          </cell>
          <cell r="E10">
            <v>0</v>
          </cell>
          <cell r="H10" t="str">
            <v>Capitalised Interest &amp; Loan Fees</v>
          </cell>
          <cell r="M10" t="e">
            <v>#NAME?</v>
          </cell>
          <cell r="N10" t="e">
            <v>#NAME?</v>
          </cell>
        </row>
        <row r="11">
          <cell r="B11" t="str">
            <v>Senior Bond Drawdown</v>
          </cell>
          <cell r="E11">
            <v>0</v>
          </cell>
          <cell r="F11" t="e">
            <v>#DIV/0!</v>
          </cell>
          <cell r="H11" t="str">
            <v>UC Contribution</v>
          </cell>
          <cell r="M11" t="e">
            <v>#VALUE!</v>
          </cell>
          <cell r="N11" t="e">
            <v>#VALUE!</v>
          </cell>
        </row>
        <row r="12">
          <cell r="B12" t="str">
            <v>Construction Credit Drawdown</v>
          </cell>
          <cell r="E12">
            <v>0</v>
          </cell>
          <cell r="H12" t="str">
            <v>Start-Up Costs</v>
          </cell>
          <cell r="M12">
            <v>-3566.6494666666667</v>
          </cell>
          <cell r="N12" t="e">
            <v>#NAME?</v>
          </cell>
        </row>
        <row r="13">
          <cell r="B13" t="str">
            <v>Mezzanine Debt Drawdown</v>
          </cell>
          <cell r="E13">
            <v>0</v>
          </cell>
          <cell r="F13" t="e">
            <v>#DIV/0!</v>
          </cell>
          <cell r="H13" t="str">
            <v>LCMRA Deposit</v>
          </cell>
          <cell r="M13" t="e">
            <v>#NAME?</v>
          </cell>
          <cell r="N13" t="e">
            <v>#NAME?</v>
          </cell>
        </row>
        <row r="14">
          <cell r="B14" t="str">
            <v>Subordinated Debt Drawdown</v>
          </cell>
          <cell r="E14">
            <v>0</v>
          </cell>
          <cell r="F14" t="e">
            <v>#DIV/0!</v>
          </cell>
          <cell r="H14" t="str">
            <v>DSRA Deposit</v>
          </cell>
          <cell r="M14" t="e">
            <v>#NAME?</v>
          </cell>
          <cell r="N14" t="e">
            <v>#NAME?</v>
          </cell>
        </row>
        <row r="15">
          <cell r="B15" t="str">
            <v>Equity</v>
          </cell>
          <cell r="E15">
            <v>0</v>
          </cell>
          <cell r="F15" t="e">
            <v>#DIV/0!</v>
          </cell>
          <cell r="H15" t="str">
            <v>Construction Credit Repayment</v>
          </cell>
          <cell r="M15">
            <v>-13565.104905959548</v>
          </cell>
          <cell r="N15" t="e">
            <v>#NAME?</v>
          </cell>
        </row>
        <row r="16">
          <cell r="H16" t="str">
            <v>Escrow Account Interest Earned</v>
          </cell>
          <cell r="M16" t="e">
            <v>#NAME?</v>
          </cell>
          <cell r="N16" t="e">
            <v>#NAME?</v>
          </cell>
        </row>
        <row r="17">
          <cell r="H17" t="str">
            <v>Taxation</v>
          </cell>
          <cell r="M17">
            <v>0</v>
          </cell>
        </row>
        <row r="18">
          <cell r="B18" t="str">
            <v>Total Financing</v>
          </cell>
          <cell r="E18">
            <v>0</v>
          </cell>
          <cell r="M18" t="e">
            <v>#NAME?</v>
          </cell>
        </row>
        <row r="20">
          <cell r="B20" t="str">
            <v>Sources of Income</v>
          </cell>
          <cell r="E20" t="str">
            <v>£000s</v>
          </cell>
          <cell r="H20" t="str">
            <v>Uses of Revenue and Finance</v>
          </cell>
          <cell r="M20" t="str">
            <v>£000s</v>
          </cell>
        </row>
        <row r="22">
          <cell r="B22" t="str">
            <v>Funding Draw Down</v>
          </cell>
          <cell r="E22" t="str">
            <v>Total</v>
          </cell>
          <cell r="H22" t="str">
            <v>Repayment of Financing</v>
          </cell>
          <cell r="M22" t="str">
            <v>Total</v>
          </cell>
        </row>
        <row r="23">
          <cell r="B23" t="str">
            <v>Senior Debt Drawdown (incl Capitalised Int)</v>
          </cell>
          <cell r="E23">
            <v>0</v>
          </cell>
          <cell r="H23" t="str">
            <v>Repayment of Construction Credit</v>
          </cell>
          <cell r="M23">
            <v>0</v>
          </cell>
        </row>
        <row r="24">
          <cell r="B24" t="str">
            <v>Equity Bridge Drawdown (incl Capitalised Int)</v>
          </cell>
          <cell r="E24">
            <v>0</v>
          </cell>
          <cell r="H24" t="str">
            <v>Repayment of Senior Facility</v>
          </cell>
          <cell r="M24" t="e">
            <v>#NAME?</v>
          </cell>
        </row>
        <row r="25">
          <cell r="B25" t="str">
            <v>Senior Bond Drawdown</v>
          </cell>
          <cell r="E25">
            <v>0</v>
          </cell>
          <cell r="H25" t="str">
            <v>Repayment of Mezzanine debt capital</v>
          </cell>
          <cell r="M25" t="e">
            <v>#NAME?</v>
          </cell>
        </row>
        <row r="26">
          <cell r="B26" t="str">
            <v>Construction Credit Drawdown</v>
          </cell>
          <cell r="E26">
            <v>0</v>
          </cell>
          <cell r="H26" t="str">
            <v>Repayment of Sub debt capital</v>
          </cell>
          <cell r="M26" t="e">
            <v>#NAME?</v>
          </cell>
        </row>
        <row r="27">
          <cell r="B27" t="str">
            <v>Mezzanine Debt Drawdown</v>
          </cell>
          <cell r="E27">
            <v>0</v>
          </cell>
          <cell r="H27" t="str">
            <v>Repayment of Share Issue</v>
          </cell>
          <cell r="M27" t="e">
            <v>#NAME?</v>
          </cell>
        </row>
        <row r="28">
          <cell r="B28" t="str">
            <v>Subordinated Debt Drawdown</v>
          </cell>
          <cell r="E28">
            <v>0</v>
          </cell>
          <cell r="M28" t="e">
            <v>#NAME?</v>
          </cell>
        </row>
        <row r="29">
          <cell r="B29" t="str">
            <v>Equity</v>
          </cell>
          <cell r="E29">
            <v>0</v>
          </cell>
          <cell r="H29" t="str">
            <v>Taxation</v>
          </cell>
        </row>
        <row r="30">
          <cell r="E30">
            <v>0</v>
          </cell>
          <cell r="H30" t="str">
            <v>Taxation</v>
          </cell>
          <cell r="M30" t="e">
            <v>#NAME?</v>
          </cell>
        </row>
        <row r="31">
          <cell r="M31" t="e">
            <v>#NAME?</v>
          </cell>
        </row>
        <row r="32">
          <cell r="B32" t="str">
            <v>Revenue</v>
          </cell>
          <cell r="H32" t="str">
            <v>Operating Costs</v>
          </cell>
        </row>
        <row r="33">
          <cell r="B33" t="str">
            <v>Revenue from Unitary Charge</v>
          </cell>
          <cell r="E33" t="e">
            <v>#NAME?</v>
          </cell>
          <cell r="H33" t="str">
            <v>Costs from CAPEX</v>
          </cell>
          <cell r="M33">
            <v>0</v>
          </cell>
        </row>
        <row r="34">
          <cell r="E34" t="e">
            <v>#NAME?</v>
          </cell>
          <cell r="H34" t="str">
            <v>Facilities Management Costs</v>
          </cell>
          <cell r="M34" t="e">
            <v>#NAME?</v>
          </cell>
        </row>
        <row r="35">
          <cell r="H35" t="str">
            <v>Lifecycle Expenditure</v>
          </cell>
          <cell r="M35" t="e">
            <v>#NAME?</v>
          </cell>
        </row>
        <row r="36">
          <cell r="H36" t="str">
            <v>SPV Costs</v>
          </cell>
          <cell r="M36" t="e">
            <v>#NAME?</v>
          </cell>
        </row>
        <row r="37">
          <cell r="B37" t="str">
            <v>Interest Received</v>
          </cell>
          <cell r="H37" t="str">
            <v>Dividends Paid</v>
          </cell>
          <cell r="M37" t="e">
            <v>#NAME?</v>
          </cell>
        </row>
        <row r="38">
          <cell r="B38" t="str">
            <v>Interest Received from free cash. LCM, DSRA</v>
          </cell>
          <cell r="E38" t="e">
            <v>#NAME?</v>
          </cell>
          <cell r="H38" t="str">
            <v>Interest Paid</v>
          </cell>
          <cell r="M38" t="e">
            <v>#NAME?</v>
          </cell>
        </row>
        <row r="39">
          <cell r="E39" t="e">
            <v>#NAME?</v>
          </cell>
          <cell r="H39" t="str">
            <v>Financing Fees</v>
          </cell>
          <cell r="M39">
            <v>0</v>
          </cell>
        </row>
        <row r="40">
          <cell r="M40" t="e">
            <v>#NAME?</v>
          </cell>
        </row>
        <row r="42">
          <cell r="B42" t="str">
            <v>Total of Sources of Income</v>
          </cell>
          <cell r="E42" t="e">
            <v>#NAME?</v>
          </cell>
          <cell r="F42" t="e">
            <v>#NAME?</v>
          </cell>
          <cell r="H42" t="str">
            <v>Total Expenditure</v>
          </cell>
          <cell r="M42" t="e">
            <v>#NAME?</v>
          </cell>
        </row>
        <row r="45">
          <cell r="B45" t="str">
            <v>Summary of Key Financial Returns &amp; Ratios</v>
          </cell>
        </row>
        <row r="46">
          <cell r="D46" t="str">
            <v>Semi Annual</v>
          </cell>
          <cell r="E46" t="str">
            <v>Annual</v>
          </cell>
        </row>
        <row r="47">
          <cell r="B47" t="str">
            <v>Project IRR - Pre Tax (Real)</v>
          </cell>
          <cell r="D47" t="e">
            <v>#VALUE!</v>
          </cell>
          <cell r="E47" t="e">
            <v>#VALUE!</v>
          </cell>
          <cell r="H47" t="str">
            <v>Unitary Charge (Semi Annual)</v>
          </cell>
          <cell r="M47">
            <v>16500</v>
          </cell>
        </row>
        <row r="48">
          <cell r="B48" t="str">
            <v>Project IRR - Pre Tax (Nominal)</v>
          </cell>
          <cell r="D48" t="e">
            <v>#VALUE!</v>
          </cell>
          <cell r="E48" t="e">
            <v>#VALUE!</v>
          </cell>
          <cell r="H48" t="str">
            <v>Unitary Charge (Annual)</v>
          </cell>
          <cell r="M48">
            <v>33000</v>
          </cell>
        </row>
        <row r="49">
          <cell r="B49" t="str">
            <v>Financial Investors returns</v>
          </cell>
          <cell r="D49" t="str">
            <v>Nominal</v>
          </cell>
          <cell r="E49" t="str">
            <v>Real</v>
          </cell>
        </row>
        <row r="50">
          <cell r="B50" t="str">
            <v>Pre Tax rtn on Sub Debt (excl Pin Point Equity)</v>
          </cell>
          <cell r="D50" t="e">
            <v>#VALUE!</v>
          </cell>
          <cell r="E50" t="e">
            <v>#VALUE!</v>
          </cell>
          <cell r="H50" t="str">
            <v>NPV of Unitary Charge(Nominal) @ 8.65% to 31 Dec 2003</v>
          </cell>
          <cell r="M50" t="e">
            <v>#NAME?</v>
          </cell>
        </row>
        <row r="51">
          <cell r="B51" t="str">
            <v>Post Tax rtn on Sub Debt (excl Pin Point Equity)</v>
          </cell>
          <cell r="D51" t="e">
            <v>#VALUE!</v>
          </cell>
          <cell r="E51" t="e">
            <v>#VALUE!</v>
          </cell>
          <cell r="H51" t="str">
            <v>NPV (Net of Tax)</v>
          </cell>
          <cell r="M51" t="e">
            <v>#NAME?</v>
          </cell>
        </row>
        <row r="52">
          <cell r="B52" t="str">
            <v>Commitment Basis Returns</v>
          </cell>
        </row>
        <row r="53">
          <cell r="B53" t="str">
            <v>Post Tax rtn on Equity (SPV)</v>
          </cell>
          <cell r="D53" t="e">
            <v>#VALUE!</v>
          </cell>
          <cell r="E53" t="e">
            <v>#VALUE!</v>
          </cell>
          <cell r="H53" t="str">
            <v>Effective Tax Rate</v>
          </cell>
          <cell r="M53" t="e">
            <v>#NAME?</v>
          </cell>
        </row>
        <row r="54">
          <cell r="B54" t="str">
            <v>Post Tax rtn on Equity (Share'hldrs)</v>
          </cell>
          <cell r="D54" t="e">
            <v>#VALUE!</v>
          </cell>
          <cell r="E54" t="e">
            <v>#VALUE!</v>
          </cell>
        </row>
        <row r="55">
          <cell r="B55" t="str">
            <v>Cashflow Basis returns</v>
          </cell>
        </row>
        <row r="56">
          <cell r="B56" t="str">
            <v>Post Tax rtn on Equity (SPV)</v>
          </cell>
          <cell r="D56" t="e">
            <v>#VALUE!</v>
          </cell>
          <cell r="E56" t="e">
            <v>#VALUE!</v>
          </cell>
        </row>
        <row r="57">
          <cell r="B57" t="str">
            <v>Post Tax rtn on Equity (Share'hldrs)</v>
          </cell>
          <cell r="D57" t="e">
            <v>#VALUE!</v>
          </cell>
          <cell r="E57" t="e">
            <v>#VALUE!</v>
          </cell>
        </row>
        <row r="59">
          <cell r="B59" t="str">
            <v>Ratios</v>
          </cell>
          <cell r="D59" t="str">
            <v>Min</v>
          </cell>
          <cell r="E59" t="str">
            <v>Avg</v>
          </cell>
          <cell r="F59" t="str">
            <v>Min When</v>
          </cell>
        </row>
        <row r="60">
          <cell r="B60" t="str">
            <v>Profit Interest Cover Ratio</v>
          </cell>
          <cell r="D60" t="e">
            <v>#NAME?</v>
          </cell>
          <cell r="E60" t="e">
            <v>#NAME?</v>
          </cell>
        </row>
        <row r="61">
          <cell r="B61" t="str">
            <v>Cash Interest Cover Ratio</v>
          </cell>
          <cell r="D61" t="e">
            <v>#NAME?</v>
          </cell>
          <cell r="E61" t="e">
            <v>#NAME?</v>
          </cell>
        </row>
        <row r="62">
          <cell r="B62" t="str">
            <v>Debt Service Cover Ratio</v>
          </cell>
          <cell r="D62" t="e">
            <v>#NAME?</v>
          </cell>
          <cell r="E62" t="e">
            <v>#NAME?</v>
          </cell>
          <cell r="F62" t="e">
            <v>#NAME?</v>
          </cell>
        </row>
        <row r="63">
          <cell r="B63" t="str">
            <v>Loan Life Cover Ratio</v>
          </cell>
          <cell r="D63" t="e">
            <v>#NAME?</v>
          </cell>
          <cell r="E63" t="e">
            <v>#NAME?</v>
          </cell>
        </row>
        <row r="64">
          <cell r="B64" t="str">
            <v>Project Life Cover Ratio</v>
          </cell>
          <cell r="D64" t="e">
            <v>#NAME?</v>
          </cell>
          <cell r="E64" t="e">
            <v>#NAME?</v>
          </cell>
        </row>
        <row r="66">
          <cell r="H66" t="str">
            <v>Macro Controls &amp; Sensitivities</v>
          </cell>
        </row>
        <row r="68">
          <cell r="K68" t="str">
            <v>Sensitivities</v>
          </cell>
          <cell r="M68" t="str">
            <v>Factor</v>
          </cell>
        </row>
        <row r="70">
          <cell r="K70" t="str">
            <v>Support Costs</v>
          </cell>
          <cell r="M70">
            <v>1</v>
          </cell>
        </row>
        <row r="72">
          <cell r="K72" t="str">
            <v>SPV Costs</v>
          </cell>
          <cell r="M72">
            <v>1</v>
          </cell>
        </row>
        <row r="74">
          <cell r="K74" t="str">
            <v>CAPEX Costs</v>
          </cell>
          <cell r="M74">
            <v>1</v>
          </cell>
        </row>
        <row r="76">
          <cell r="K76" t="str">
            <v>Lifecycle Costs</v>
          </cell>
          <cell r="M76">
            <v>1</v>
          </cell>
        </row>
        <row r="79">
          <cell r="K79" t="str">
            <v>Select Inputs on:-</v>
          </cell>
        </row>
      </sheetData>
      <sheetData sheetId="3"/>
      <sheetData sheetId="4" refreshError="1">
        <row r="134">
          <cell r="G134">
            <v>0.90500000000000003</v>
          </cell>
        </row>
        <row r="135">
          <cell r="G135">
            <v>1.7999999999999999E-2</v>
          </cell>
        </row>
        <row r="136">
          <cell r="G136">
            <v>7.6999999999999999E-2</v>
          </cell>
        </row>
        <row r="137">
          <cell r="G137">
            <v>9.5000000000000001E-2</v>
          </cell>
        </row>
        <row r="139">
          <cell r="G139">
            <v>1</v>
          </cell>
        </row>
        <row r="141">
          <cell r="G141">
            <v>0.18947368421052629</v>
          </cell>
        </row>
        <row r="142">
          <cell r="G142">
            <v>0.81052631578947365</v>
          </cell>
        </row>
        <row r="150">
          <cell r="G150">
            <v>100</v>
          </cell>
        </row>
        <row r="185">
          <cell r="G185">
            <v>1.18</v>
          </cell>
        </row>
        <row r="296">
          <cell r="G296">
            <v>16500</v>
          </cell>
        </row>
      </sheetData>
      <sheetData sheetId="5"/>
      <sheetData sheetId="6" refreshError="1">
        <row r="144">
          <cell r="G144">
            <v>0</v>
          </cell>
        </row>
        <row r="145">
          <cell r="G145">
            <v>1</v>
          </cell>
        </row>
        <row r="146">
          <cell r="G146">
            <v>0</v>
          </cell>
        </row>
        <row r="157">
          <cell r="G157">
            <v>1</v>
          </cell>
          <cell r="H157">
            <v>1</v>
          </cell>
          <cell r="I157">
            <v>1</v>
          </cell>
          <cell r="J157">
            <v>1</v>
          </cell>
          <cell r="K157">
            <v>0</v>
          </cell>
          <cell r="L157">
            <v>0</v>
          </cell>
        </row>
        <row r="296">
          <cell r="G296">
            <v>16500</v>
          </cell>
        </row>
      </sheetData>
      <sheetData sheetId="7" refreshError="1">
        <row r="296">
          <cell r="G296">
            <v>16350</v>
          </cell>
        </row>
      </sheetData>
      <sheetData sheetId="8" refreshError="1">
        <row r="296">
          <cell r="G296">
            <v>16500</v>
          </cell>
        </row>
      </sheetData>
      <sheetData sheetId="9" refreshError="1">
        <row r="296">
          <cell r="G296">
            <v>15875</v>
          </cell>
        </row>
      </sheetData>
      <sheetData sheetId="10" refreshError="1">
        <row r="54">
          <cell r="B54" t="b">
            <v>1</v>
          </cell>
        </row>
        <row r="55">
          <cell r="B55" t="b">
            <v>0</v>
          </cell>
        </row>
        <row r="56">
          <cell r="B56" t="b">
            <v>0</v>
          </cell>
        </row>
        <row r="57">
          <cell r="B57" t="b">
            <v>0</v>
          </cell>
        </row>
        <row r="58">
          <cell r="B58" t="b">
            <v>0</v>
          </cell>
        </row>
      </sheetData>
      <sheetData sheetId="11"/>
      <sheetData sheetId="12" refreshError="1">
        <row r="66">
          <cell r="C66">
            <v>5771.5570618923157</v>
          </cell>
          <cell r="G66" t="e">
            <v>#NAME?</v>
          </cell>
          <cell r="H66" t="e">
            <v>#NAME?</v>
          </cell>
          <cell r="I66" t="e">
            <v>#NAME?</v>
          </cell>
          <cell r="J66" t="e">
            <v>#NAME?</v>
          </cell>
          <cell r="K66" t="e">
            <v>#NAME?</v>
          </cell>
          <cell r="L66" t="e">
            <v>#NAME?</v>
          </cell>
          <cell r="M66" t="e">
            <v>#NAME?</v>
          </cell>
          <cell r="N66" t="e">
            <v>#NAME?</v>
          </cell>
          <cell r="O66" t="e">
            <v>#NAME?</v>
          </cell>
          <cell r="P66" t="e">
            <v>#NAME?</v>
          </cell>
          <cell r="Q66" t="e">
            <v>#NAME?</v>
          </cell>
          <cell r="R66" t="e">
            <v>#NAME?</v>
          </cell>
          <cell r="S66" t="e">
            <v>#NAME?</v>
          </cell>
          <cell r="T66" t="e">
            <v>#NAME?</v>
          </cell>
          <cell r="U66" t="e">
            <v>#NAME?</v>
          </cell>
          <cell r="V66" t="e">
            <v>#NAME?</v>
          </cell>
          <cell r="W66" t="e">
            <v>#NAME?</v>
          </cell>
          <cell r="X66" t="e">
            <v>#NAME?</v>
          </cell>
          <cell r="Y66" t="e">
            <v>#NAME?</v>
          </cell>
          <cell r="Z66" t="e">
            <v>#NAME?</v>
          </cell>
          <cell r="AA66" t="e">
            <v>#NAME?</v>
          </cell>
          <cell r="AB66" t="e">
            <v>#NAME?</v>
          </cell>
          <cell r="AC66" t="e">
            <v>#NAME?</v>
          </cell>
          <cell r="AD66" t="e">
            <v>#NAME?</v>
          </cell>
          <cell r="AE66" t="e">
            <v>#NAME?</v>
          </cell>
          <cell r="AF66" t="e">
            <v>#NAME?</v>
          </cell>
          <cell r="AG66" t="e">
            <v>#NAME?</v>
          </cell>
          <cell r="AH66" t="e">
            <v>#NAME?</v>
          </cell>
          <cell r="AI66" t="e">
            <v>#NAME?</v>
          </cell>
          <cell r="AJ66" t="e">
            <v>#NAME?</v>
          </cell>
          <cell r="AK66" t="e">
            <v>#NAME?</v>
          </cell>
          <cell r="AL66" t="e">
            <v>#NAME?</v>
          </cell>
          <cell r="AM66" t="e">
            <v>#NAME?</v>
          </cell>
          <cell r="AN66" t="e">
            <v>#NAME?</v>
          </cell>
          <cell r="AO66" t="e">
            <v>#NAME?</v>
          </cell>
          <cell r="AP66" t="e">
            <v>#NAME?</v>
          </cell>
          <cell r="AQ66" t="e">
            <v>#NAME?</v>
          </cell>
          <cell r="AR66" t="e">
            <v>#NAME?</v>
          </cell>
          <cell r="AS66" t="e">
            <v>#NAME?</v>
          </cell>
          <cell r="AT66" t="e">
            <v>#NAME?</v>
          </cell>
          <cell r="AU66" t="e">
            <v>#NAME?</v>
          </cell>
          <cell r="AV66" t="e">
            <v>#NAME?</v>
          </cell>
          <cell r="AW66" t="e">
            <v>#NAME?</v>
          </cell>
          <cell r="AX66" t="e">
            <v>#NAME?</v>
          </cell>
          <cell r="AY66" t="e">
            <v>#NAME?</v>
          </cell>
          <cell r="AZ66" t="e">
            <v>#NAME?</v>
          </cell>
          <cell r="BA66" t="e">
            <v>#NAME?</v>
          </cell>
          <cell r="BB66" t="e">
            <v>#NAME?</v>
          </cell>
          <cell r="BC66" t="e">
            <v>#NAME?</v>
          </cell>
          <cell r="BD66" t="e">
            <v>#NAME?</v>
          </cell>
          <cell r="BE66" t="e">
            <v>#NAME?</v>
          </cell>
          <cell r="BF66" t="e">
            <v>#NAME?</v>
          </cell>
          <cell r="BG66" t="e">
            <v>#NAME?</v>
          </cell>
          <cell r="BH66" t="e">
            <v>#NAME?</v>
          </cell>
          <cell r="BI66" t="e">
            <v>#NAME?</v>
          </cell>
          <cell r="BJ66" t="e">
            <v>#NAME?</v>
          </cell>
          <cell r="BK66" t="e">
            <v>#NAME?</v>
          </cell>
          <cell r="BL66" t="e">
            <v>#NAME?</v>
          </cell>
          <cell r="BM66" t="e">
            <v>#NAME?</v>
          </cell>
          <cell r="BN66" t="e">
            <v>#NAME?</v>
          </cell>
          <cell r="BO66" t="e">
            <v>#NAME?</v>
          </cell>
          <cell r="BP66" t="e">
            <v>#NAME?</v>
          </cell>
          <cell r="BQ66" t="e">
            <v>#NAME?</v>
          </cell>
          <cell r="BR66" t="e">
            <v>#NAME?</v>
          </cell>
          <cell r="BS66" t="e">
            <v>#NAME?</v>
          </cell>
          <cell r="BT66" t="e">
            <v>#NAME?</v>
          </cell>
          <cell r="BU66" t="e">
            <v>#NAME?</v>
          </cell>
          <cell r="BV66" t="e">
            <v>#NAME?</v>
          </cell>
          <cell r="BW66" t="e">
            <v>#NAME?</v>
          </cell>
          <cell r="BX66" t="e">
            <v>#NAME?</v>
          </cell>
          <cell r="BY66" t="e">
            <v>#NAME?</v>
          </cell>
          <cell r="BZ66" t="e">
            <v>#NAME?</v>
          </cell>
          <cell r="CA66" t="e">
            <v>#NAME?</v>
          </cell>
          <cell r="CB66" t="e">
            <v>#NAME?</v>
          </cell>
          <cell r="CC66" t="e">
            <v>#NAME?</v>
          </cell>
          <cell r="CD66" t="e">
            <v>#NAME?</v>
          </cell>
          <cell r="CE66" t="e">
            <v>#NAME?</v>
          </cell>
          <cell r="CF66" t="e">
            <v>#NAME?</v>
          </cell>
          <cell r="CG66" t="e">
            <v>#NAME?</v>
          </cell>
          <cell r="CH66" t="e">
            <v>#NAME?</v>
          </cell>
          <cell r="CI66" t="e">
            <v>#NAME?</v>
          </cell>
          <cell r="CJ66" t="e">
            <v>#NAME?</v>
          </cell>
          <cell r="CK66" t="e">
            <v>#NAME?</v>
          </cell>
          <cell r="CL66" t="e">
            <v>#NAME?</v>
          </cell>
          <cell r="CM66" t="e">
            <v>#NAME?</v>
          </cell>
          <cell r="CN66" t="e">
            <v>#NAME?</v>
          </cell>
          <cell r="CO66" t="e">
            <v>#NAME?</v>
          </cell>
          <cell r="CP66" t="e">
            <v>#NAME?</v>
          </cell>
          <cell r="CQ66" t="e">
            <v>#NAME?</v>
          </cell>
          <cell r="CR66" t="e">
            <v>#NAME?</v>
          </cell>
          <cell r="CS66" t="e">
            <v>#NAME?</v>
          </cell>
          <cell r="CT66" t="e">
            <v>#NAME?</v>
          </cell>
          <cell r="CU66" t="e">
            <v>#NAME?</v>
          </cell>
          <cell r="CV66" t="e">
            <v>#NAME?</v>
          </cell>
          <cell r="CW66" t="e">
            <v>#NAME?</v>
          </cell>
          <cell r="CX66" t="e">
            <v>#NAME?</v>
          </cell>
          <cell r="CY66" t="e">
            <v>#NAME?</v>
          </cell>
          <cell r="CZ66" t="e">
            <v>#NAME?</v>
          </cell>
          <cell r="DA66" t="e">
            <v>#NAME?</v>
          </cell>
          <cell r="DB66" t="e">
            <v>#NAME?</v>
          </cell>
          <cell r="DC66" t="e">
            <v>#NAME?</v>
          </cell>
          <cell r="DD66" t="e">
            <v>#NAME?</v>
          </cell>
          <cell r="DE66" t="e">
            <v>#NAME?</v>
          </cell>
          <cell r="DF66" t="e">
            <v>#NAME?</v>
          </cell>
          <cell r="DG66" t="e">
            <v>#NAME?</v>
          </cell>
          <cell r="DH66" t="e">
            <v>#NAME?</v>
          </cell>
          <cell r="DI66" t="e">
            <v>#NAME?</v>
          </cell>
          <cell r="DJ66" t="e">
            <v>#NAME?</v>
          </cell>
        </row>
        <row r="83">
          <cell r="D83" t="e">
            <v>#NAME?</v>
          </cell>
          <cell r="G83" t="e">
            <v>#NAME?</v>
          </cell>
          <cell r="H83" t="e">
            <v>#NAME?</v>
          </cell>
          <cell r="I83" t="e">
            <v>#NAME?</v>
          </cell>
          <cell r="J83" t="e">
            <v>#NAME?</v>
          </cell>
          <cell r="K83" t="e">
            <v>#NAME?</v>
          </cell>
          <cell r="L83" t="e">
            <v>#NAME?</v>
          </cell>
          <cell r="M83" t="e">
            <v>#NAME?</v>
          </cell>
          <cell r="N83" t="e">
            <v>#NAME?</v>
          </cell>
          <cell r="O83" t="e">
            <v>#NAME?</v>
          </cell>
          <cell r="P83" t="e">
            <v>#NAME?</v>
          </cell>
          <cell r="Q83" t="e">
            <v>#NAME?</v>
          </cell>
          <cell r="R83" t="e">
            <v>#NAME?</v>
          </cell>
          <cell r="S83" t="e">
            <v>#NAME?</v>
          </cell>
          <cell r="T83" t="e">
            <v>#NAME?</v>
          </cell>
          <cell r="U83" t="e">
            <v>#NAME?</v>
          </cell>
          <cell r="V83" t="e">
            <v>#NAME?</v>
          </cell>
          <cell r="W83" t="e">
            <v>#NAME?</v>
          </cell>
          <cell r="X83" t="e">
            <v>#NAME?</v>
          </cell>
          <cell r="Y83" t="e">
            <v>#NAME?</v>
          </cell>
          <cell r="Z83" t="e">
            <v>#NAME?</v>
          </cell>
          <cell r="AA83" t="e">
            <v>#NAME?</v>
          </cell>
          <cell r="AB83" t="e">
            <v>#NAME?</v>
          </cell>
          <cell r="AC83" t="e">
            <v>#NAME?</v>
          </cell>
          <cell r="AD83" t="e">
            <v>#NAME?</v>
          </cell>
          <cell r="AE83" t="e">
            <v>#NAME?</v>
          </cell>
          <cell r="AF83" t="e">
            <v>#NAME?</v>
          </cell>
          <cell r="AG83" t="e">
            <v>#NAME?</v>
          </cell>
          <cell r="AH83" t="e">
            <v>#NAME?</v>
          </cell>
          <cell r="AI83" t="e">
            <v>#NAME?</v>
          </cell>
          <cell r="AJ83" t="e">
            <v>#NAME?</v>
          </cell>
          <cell r="AK83" t="e">
            <v>#NAME?</v>
          </cell>
          <cell r="AL83" t="e">
            <v>#NAME?</v>
          </cell>
          <cell r="AM83" t="e">
            <v>#NAME?</v>
          </cell>
          <cell r="AN83" t="e">
            <v>#NAME?</v>
          </cell>
          <cell r="AO83" t="e">
            <v>#NAME?</v>
          </cell>
          <cell r="AP83" t="e">
            <v>#NAME?</v>
          </cell>
          <cell r="AQ83" t="e">
            <v>#NAME?</v>
          </cell>
          <cell r="AR83" t="e">
            <v>#NAME?</v>
          </cell>
          <cell r="AS83" t="e">
            <v>#NAME?</v>
          </cell>
          <cell r="AT83" t="e">
            <v>#NAME?</v>
          </cell>
          <cell r="AU83" t="e">
            <v>#NAME?</v>
          </cell>
          <cell r="AV83" t="e">
            <v>#NAME?</v>
          </cell>
          <cell r="AW83" t="e">
            <v>#NAME?</v>
          </cell>
          <cell r="AX83" t="e">
            <v>#NAME?</v>
          </cell>
          <cell r="AY83" t="e">
            <v>#NAME?</v>
          </cell>
          <cell r="AZ83" t="e">
            <v>#NAME?</v>
          </cell>
          <cell r="BA83" t="e">
            <v>#NAME?</v>
          </cell>
          <cell r="BB83" t="e">
            <v>#NAME?</v>
          </cell>
          <cell r="BC83" t="e">
            <v>#NAME?</v>
          </cell>
          <cell r="BD83" t="e">
            <v>#NAME?</v>
          </cell>
          <cell r="BE83" t="e">
            <v>#NAME?</v>
          </cell>
          <cell r="BF83" t="e">
            <v>#NAME?</v>
          </cell>
          <cell r="BG83" t="e">
            <v>#NAME?</v>
          </cell>
          <cell r="BH83" t="e">
            <v>#NAME?</v>
          </cell>
          <cell r="BI83" t="e">
            <v>#NAME?</v>
          </cell>
          <cell r="BJ83" t="e">
            <v>#NAME?</v>
          </cell>
          <cell r="BK83" t="e">
            <v>#NAME?</v>
          </cell>
          <cell r="BL83" t="e">
            <v>#NAME?</v>
          </cell>
          <cell r="BM83" t="e">
            <v>#NAME?</v>
          </cell>
          <cell r="BN83" t="e">
            <v>#NAME?</v>
          </cell>
          <cell r="BO83" t="e">
            <v>#NAME?</v>
          </cell>
          <cell r="BP83" t="e">
            <v>#NAME?</v>
          </cell>
          <cell r="BQ83" t="e">
            <v>#NAME?</v>
          </cell>
          <cell r="BR83" t="e">
            <v>#NAME?</v>
          </cell>
          <cell r="BS83" t="e">
            <v>#NAME?</v>
          </cell>
          <cell r="BT83" t="e">
            <v>#NAME?</v>
          </cell>
          <cell r="BU83" t="e">
            <v>#NAME?</v>
          </cell>
          <cell r="BV83" t="e">
            <v>#NAME?</v>
          </cell>
          <cell r="BW83" t="e">
            <v>#NAME?</v>
          </cell>
          <cell r="BX83" t="e">
            <v>#NAME?</v>
          </cell>
          <cell r="BY83" t="e">
            <v>#NAME?</v>
          </cell>
          <cell r="BZ83" t="e">
            <v>#NAME?</v>
          </cell>
          <cell r="CA83" t="e">
            <v>#NAME?</v>
          </cell>
          <cell r="CB83" t="e">
            <v>#NAME?</v>
          </cell>
          <cell r="CC83" t="e">
            <v>#NAME?</v>
          </cell>
          <cell r="CD83" t="e">
            <v>#NAME?</v>
          </cell>
          <cell r="CE83" t="e">
            <v>#NAME?</v>
          </cell>
          <cell r="CF83" t="e">
            <v>#NAME?</v>
          </cell>
          <cell r="CG83" t="e">
            <v>#NAME?</v>
          </cell>
          <cell r="CH83" t="e">
            <v>#NAME?</v>
          </cell>
          <cell r="CI83" t="e">
            <v>#NAME?</v>
          </cell>
          <cell r="CJ83" t="e">
            <v>#NAME?</v>
          </cell>
          <cell r="CK83" t="e">
            <v>#NAME?</v>
          </cell>
          <cell r="CL83" t="e">
            <v>#NAME?</v>
          </cell>
          <cell r="CM83" t="e">
            <v>#NAME?</v>
          </cell>
          <cell r="CN83" t="e">
            <v>#NAME?</v>
          </cell>
          <cell r="CO83" t="e">
            <v>#NAME?</v>
          </cell>
          <cell r="CP83" t="e">
            <v>#NAME?</v>
          </cell>
          <cell r="CQ83" t="e">
            <v>#NAME?</v>
          </cell>
          <cell r="CR83" t="e">
            <v>#NAME?</v>
          </cell>
          <cell r="CS83" t="e">
            <v>#NAME?</v>
          </cell>
          <cell r="CT83" t="e">
            <v>#NAME?</v>
          </cell>
          <cell r="CU83" t="e">
            <v>#NAME?</v>
          </cell>
          <cell r="CV83" t="e">
            <v>#NAME?</v>
          </cell>
          <cell r="CW83" t="e">
            <v>#NAME?</v>
          </cell>
          <cell r="CX83" t="e">
            <v>#NAME?</v>
          </cell>
          <cell r="CY83" t="e">
            <v>#NAME?</v>
          </cell>
          <cell r="CZ83" t="e">
            <v>#NAME?</v>
          </cell>
          <cell r="DA83" t="e">
            <v>#NAME?</v>
          </cell>
          <cell r="DB83" t="e">
            <v>#NAME?</v>
          </cell>
          <cell r="DC83" t="e">
            <v>#NAME?</v>
          </cell>
          <cell r="DD83" t="e">
            <v>#NAME?</v>
          </cell>
          <cell r="DE83" t="e">
            <v>#NAME?</v>
          </cell>
          <cell r="DF83" t="e">
            <v>#NAME?</v>
          </cell>
          <cell r="DG83" t="e">
            <v>#NAME?</v>
          </cell>
          <cell r="DH83" t="e">
            <v>#NAME?</v>
          </cell>
          <cell r="DI83" t="e">
            <v>#NAME?</v>
          </cell>
          <cell r="DJ83" t="e">
            <v>#NAME?</v>
          </cell>
        </row>
        <row r="84">
          <cell r="D84">
            <v>112178.38762602757</v>
          </cell>
          <cell r="G84">
            <v>31764.109782439307</v>
          </cell>
          <cell r="H84">
            <v>4747.305485885392</v>
          </cell>
          <cell r="I84">
            <v>6946.063588762926</v>
          </cell>
          <cell r="J84">
            <v>9.5847530246747112</v>
          </cell>
          <cell r="K84">
            <v>4809.8880073710834</v>
          </cell>
          <cell r="L84">
            <v>5073.727821879128</v>
          </cell>
          <cell r="M84">
            <v>2437.3541824420699</v>
          </cell>
          <cell r="N84">
            <v>4594.7108231631992</v>
          </cell>
          <cell r="O84">
            <v>6356.1455079156731</v>
          </cell>
          <cell r="P84">
            <v>2307.013189568534</v>
          </cell>
          <cell r="Q84">
            <v>4499.3151213721294</v>
          </cell>
          <cell r="R84">
            <v>4499.3151213721294</v>
          </cell>
          <cell r="S84">
            <v>2647.4360945850281</v>
          </cell>
          <cell r="T84">
            <v>3832.9197530846754</v>
          </cell>
          <cell r="U84">
            <v>5621.7253246412711</v>
          </cell>
          <cell r="V84">
            <v>1868.9223516901059</v>
          </cell>
          <cell r="W84">
            <v>3755.9398561664234</v>
          </cell>
          <cell r="X84">
            <v>1708.2814561664243</v>
          </cell>
          <cell r="Y84">
            <v>226.29500912269594</v>
          </cell>
          <cell r="Z84">
            <v>1708.2814561664243</v>
          </cell>
          <cell r="AA84">
            <v>3519.3090669865114</v>
          </cell>
          <cell r="AB84">
            <v>853.82716254977163</v>
          </cell>
          <cell r="AC84">
            <v>1712.0810595934993</v>
          </cell>
          <cell r="AD84">
            <v>1712.0810595934993</v>
          </cell>
          <cell r="AE84">
            <v>994.57819437919056</v>
          </cell>
          <cell r="AF84">
            <v>1882.4355718862905</v>
          </cell>
          <cell r="AG84">
            <v>3779.4187639847255</v>
          </cell>
          <cell r="AH84">
            <v>974.96991596701685</v>
          </cell>
          <cell r="AI84">
            <v>2332.3913182008209</v>
          </cell>
          <cell r="AJ84">
            <v>2330.0585507323585</v>
          </cell>
          <cell r="AK84">
            <v>0</v>
          </cell>
          <cell r="AL84">
            <v>45.863707857154395</v>
          </cell>
          <cell r="AM84">
            <v>2865.119338417489</v>
          </cell>
          <cell r="AN84">
            <v>0</v>
          </cell>
          <cell r="AO84">
            <v>319.11357874479211</v>
          </cell>
          <cell r="AP84">
            <v>288.05298187661248</v>
          </cell>
          <cell r="AQ84">
            <v>0</v>
          </cell>
          <cell r="AR84">
            <v>0</v>
          </cell>
          <cell r="AS84">
            <v>2976.641054267041</v>
          </cell>
          <cell r="AT84">
            <v>0</v>
          </cell>
          <cell r="AU84">
            <v>49.9138492555021</v>
          </cell>
          <cell r="AV84">
            <v>306.48844250760681</v>
          </cell>
          <cell r="AW84">
            <v>0</v>
          </cell>
          <cell r="AX84">
            <v>8.0405155499952343</v>
          </cell>
          <cell r="AY84">
            <v>2626.4438407526891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5664.6181842063943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</row>
        <row r="104">
          <cell r="D104" t="e">
            <v>#NAME?</v>
          </cell>
        </row>
        <row r="110">
          <cell r="D110" t="e">
            <v>#NAME?</v>
          </cell>
        </row>
        <row r="114">
          <cell r="D114" t="e">
            <v>#NAME?</v>
          </cell>
        </row>
        <row r="115">
          <cell r="D115" t="e">
            <v>#NAME?</v>
          </cell>
        </row>
        <row r="119">
          <cell r="D119" t="e">
            <v>#NAME?</v>
          </cell>
        </row>
        <row r="120">
          <cell r="D120" t="e">
            <v>#NAME?</v>
          </cell>
        </row>
        <row r="124">
          <cell r="D124">
            <v>125763.2775426412</v>
          </cell>
        </row>
        <row r="125">
          <cell r="D125">
            <v>13565.104905959548</v>
          </cell>
        </row>
        <row r="126">
          <cell r="D126">
            <v>0</v>
          </cell>
        </row>
        <row r="127">
          <cell r="D127">
            <v>2570.2304032344405</v>
          </cell>
        </row>
        <row r="128">
          <cell r="D128">
            <v>10994.874502725106</v>
          </cell>
        </row>
        <row r="129">
          <cell r="D129">
            <v>2588.4635835421159</v>
          </cell>
        </row>
        <row r="130">
          <cell r="D130">
            <v>11120.885381885237</v>
          </cell>
        </row>
        <row r="148">
          <cell r="D148">
            <v>117211.35260156462</v>
          </cell>
        </row>
        <row r="150">
          <cell r="D150" t="e">
            <v>#NAME?</v>
          </cell>
        </row>
        <row r="157">
          <cell r="D157" t="e">
            <v>#NAME?</v>
          </cell>
        </row>
        <row r="162">
          <cell r="D162">
            <v>0</v>
          </cell>
        </row>
        <row r="163">
          <cell r="D163">
            <v>0</v>
          </cell>
        </row>
      </sheetData>
      <sheetData sheetId="13"/>
      <sheetData sheetId="14"/>
      <sheetData sheetId="15"/>
      <sheetData sheetId="16"/>
      <sheetData sheetId="17" refreshError="1">
        <row r="8">
          <cell r="A8" t="str">
            <v>Profit &amp; Loss</v>
          </cell>
        </row>
        <row r="10">
          <cell r="C10" t="str">
            <v>Revenue</v>
          </cell>
          <cell r="D10" t="e">
            <v>#NAME?</v>
          </cell>
          <cell r="I10" t="e">
            <v>#NAME?</v>
          </cell>
          <cell r="J10" t="e">
            <v>#NAME?</v>
          </cell>
          <cell r="K10" t="e">
            <v>#NAME?</v>
          </cell>
          <cell r="L10" t="e">
            <v>#NAME?</v>
          </cell>
          <cell r="M10" t="e">
            <v>#NAME?</v>
          </cell>
          <cell r="N10" t="e">
            <v>#NAME?</v>
          </cell>
          <cell r="O10" t="e">
            <v>#NAME?</v>
          </cell>
          <cell r="P10" t="e">
            <v>#NAME?</v>
          </cell>
          <cell r="Q10" t="e">
            <v>#NAME?</v>
          </cell>
          <cell r="R10" t="e">
            <v>#NAME?</v>
          </cell>
          <cell r="S10" t="e">
            <v>#NAME?</v>
          </cell>
          <cell r="T10" t="e">
            <v>#NAME?</v>
          </cell>
          <cell r="U10" t="e">
            <v>#NAME?</v>
          </cell>
          <cell r="V10" t="e">
            <v>#NAME?</v>
          </cell>
          <cell r="W10" t="e">
            <v>#NAME?</v>
          </cell>
          <cell r="X10" t="e">
            <v>#NAME?</v>
          </cell>
          <cell r="Y10" t="e">
            <v>#NAME?</v>
          </cell>
          <cell r="Z10" t="e">
            <v>#NAME?</v>
          </cell>
          <cell r="AA10" t="e">
            <v>#NAME?</v>
          </cell>
          <cell r="AB10" t="e">
            <v>#NAME?</v>
          </cell>
          <cell r="AC10" t="e">
            <v>#NAME?</v>
          </cell>
          <cell r="AD10" t="e">
            <v>#NAME?</v>
          </cell>
          <cell r="AE10" t="e">
            <v>#NAME?</v>
          </cell>
          <cell r="AF10" t="e">
            <v>#NAME?</v>
          </cell>
          <cell r="AG10" t="e">
            <v>#NAME?</v>
          </cell>
          <cell r="AH10" t="e">
            <v>#NAME?</v>
          </cell>
          <cell r="AI10" t="e">
            <v>#NAME?</v>
          </cell>
          <cell r="AJ10" t="e">
            <v>#NAME?</v>
          </cell>
          <cell r="AK10" t="e">
            <v>#NAME?</v>
          </cell>
          <cell r="AL10" t="e">
            <v>#NAME?</v>
          </cell>
          <cell r="AM10" t="e">
            <v>#NAME?</v>
          </cell>
          <cell r="AN10" t="e">
            <v>#NAME?</v>
          </cell>
          <cell r="AO10" t="e">
            <v>#NAME?</v>
          </cell>
          <cell r="AP10" t="e">
            <v>#NAME?</v>
          </cell>
          <cell r="AQ10" t="e">
            <v>#NAME?</v>
          </cell>
          <cell r="AR10" t="e">
            <v>#NAME?</v>
          </cell>
          <cell r="AS10" t="e">
            <v>#NAME?</v>
          </cell>
          <cell r="AT10" t="e">
            <v>#NAME?</v>
          </cell>
          <cell r="AU10" t="e">
            <v>#NAME?</v>
          </cell>
          <cell r="AV10" t="e">
            <v>#NAME?</v>
          </cell>
          <cell r="AW10" t="e">
            <v>#NAME?</v>
          </cell>
          <cell r="AX10" t="e">
            <v>#NAME?</v>
          </cell>
          <cell r="AY10" t="e">
            <v>#NAME?</v>
          </cell>
          <cell r="AZ10" t="e">
            <v>#NAME?</v>
          </cell>
          <cell r="BA10" t="e">
            <v>#NAME?</v>
          </cell>
          <cell r="BB10" t="e">
            <v>#NAME?</v>
          </cell>
          <cell r="BC10" t="e">
            <v>#NAME?</v>
          </cell>
          <cell r="BD10" t="e">
            <v>#NAME?</v>
          </cell>
          <cell r="BE10" t="e">
            <v>#NAME?</v>
          </cell>
          <cell r="BF10" t="e">
            <v>#NAME?</v>
          </cell>
          <cell r="BG10" t="e">
            <v>#NAME?</v>
          </cell>
          <cell r="BH10" t="e">
            <v>#NAME?</v>
          </cell>
          <cell r="BI10" t="e">
            <v>#NAME?</v>
          </cell>
        </row>
        <row r="11">
          <cell r="C11" t="str">
            <v>Operating Costs</v>
          </cell>
          <cell r="D11" t="e">
            <v>#NAME?</v>
          </cell>
          <cell r="I11" t="e">
            <v>#NAME?</v>
          </cell>
          <cell r="J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I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  <cell r="AP11" t="e">
            <v>#NAME?</v>
          </cell>
          <cell r="AQ11" t="e">
            <v>#NAME?</v>
          </cell>
          <cell r="AR11" t="e">
            <v>#NAME?</v>
          </cell>
          <cell r="AS11" t="e">
            <v>#NAME?</v>
          </cell>
          <cell r="AT11" t="e">
            <v>#NAME?</v>
          </cell>
          <cell r="AU11" t="e">
            <v>#NAME?</v>
          </cell>
          <cell r="AV11" t="e">
            <v>#NAME?</v>
          </cell>
          <cell r="AW11" t="e">
            <v>#NAME?</v>
          </cell>
          <cell r="AX11" t="e">
            <v>#NAME?</v>
          </cell>
          <cell r="AY11" t="e">
            <v>#NAME?</v>
          </cell>
          <cell r="AZ11" t="e">
            <v>#NAME?</v>
          </cell>
          <cell r="BA11" t="e">
            <v>#NAME?</v>
          </cell>
          <cell r="BB11" t="e">
            <v>#NAME?</v>
          </cell>
          <cell r="BC11" t="e">
            <v>#NAME?</v>
          </cell>
          <cell r="BD11" t="e">
            <v>#NAME?</v>
          </cell>
          <cell r="BE11" t="e">
            <v>#NAME?</v>
          </cell>
          <cell r="BF11" t="e">
            <v>#NAME?</v>
          </cell>
          <cell r="BG11" t="e">
            <v>#NAME?</v>
          </cell>
          <cell r="BH11" t="e">
            <v>#NAME?</v>
          </cell>
          <cell r="BI11" t="e">
            <v>#NAME?</v>
          </cell>
        </row>
        <row r="12">
          <cell r="C12" t="str">
            <v>Maintenance Costs</v>
          </cell>
          <cell r="D12" t="e">
            <v>#NAME?</v>
          </cell>
          <cell r="I12">
            <v>-176.4847</v>
          </cell>
          <cell r="J12" t="e">
            <v>#NAME?</v>
          </cell>
          <cell r="K12" t="e">
            <v>#NAME?</v>
          </cell>
          <cell r="L12" t="e">
            <v>#NAME?</v>
          </cell>
          <cell r="M12" t="e">
            <v>#NAME?</v>
          </cell>
          <cell r="N12" t="e">
            <v>#NAME?</v>
          </cell>
          <cell r="O12" t="e">
            <v>#NAME?</v>
          </cell>
          <cell r="P12" t="e">
            <v>#NAME?</v>
          </cell>
          <cell r="Q12" t="e">
            <v>#NAME?</v>
          </cell>
          <cell r="R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  <cell r="V12" t="e">
            <v>#NAME?</v>
          </cell>
          <cell r="W12" t="e">
            <v>#NAME?</v>
          </cell>
          <cell r="X12" t="e">
            <v>#NAME?</v>
          </cell>
          <cell r="Y12" t="e">
            <v>#NAME?</v>
          </cell>
          <cell r="Z12" t="e">
            <v>#NAME?</v>
          </cell>
          <cell r="AA12" t="e">
            <v>#NAME?</v>
          </cell>
          <cell r="AB12" t="e">
            <v>#NAME?</v>
          </cell>
          <cell r="AC12" t="e">
            <v>#NAME?</v>
          </cell>
          <cell r="AD12" t="e">
            <v>#NAME?</v>
          </cell>
          <cell r="AE12" t="e">
            <v>#NAME?</v>
          </cell>
          <cell r="AF12" t="e">
            <v>#NAME?</v>
          </cell>
          <cell r="AG12" t="e">
            <v>#NAME?</v>
          </cell>
          <cell r="AH12" t="e">
            <v>#NAME?</v>
          </cell>
          <cell r="AI12" t="e">
            <v>#NAME?</v>
          </cell>
          <cell r="AJ12" t="e">
            <v>#NAME?</v>
          </cell>
          <cell r="AK12" t="e">
            <v>#NAME?</v>
          </cell>
          <cell r="AL12" t="e">
            <v>#NAME?</v>
          </cell>
          <cell r="AM12" t="e">
            <v>#NAME?</v>
          </cell>
          <cell r="AN12" t="e">
            <v>#NAME?</v>
          </cell>
          <cell r="AO12" t="e">
            <v>#NAME?</v>
          </cell>
          <cell r="AP12" t="e">
            <v>#NAME?</v>
          </cell>
          <cell r="AQ12" t="e">
            <v>#NAME?</v>
          </cell>
          <cell r="AR12" t="e">
            <v>#NAME?</v>
          </cell>
          <cell r="AS12" t="e">
            <v>#NAME?</v>
          </cell>
          <cell r="AT12" t="e">
            <v>#NAME?</v>
          </cell>
          <cell r="AU12" t="e">
            <v>#NAME?</v>
          </cell>
          <cell r="AV12" t="e">
            <v>#NAME?</v>
          </cell>
          <cell r="AW12" t="e">
            <v>#NAME?</v>
          </cell>
          <cell r="AX12" t="e">
            <v>#NAME?</v>
          </cell>
          <cell r="AY12" t="e">
            <v>#NAME?</v>
          </cell>
          <cell r="AZ12" t="e">
            <v>#NAME?</v>
          </cell>
          <cell r="BA12" t="e">
            <v>#NAME?</v>
          </cell>
          <cell r="BB12" t="e">
            <v>#NAME?</v>
          </cell>
          <cell r="BC12" t="e">
            <v>#NAME?</v>
          </cell>
          <cell r="BD12" t="e">
            <v>#NAME?</v>
          </cell>
          <cell r="BE12" t="e">
            <v>#NAME?</v>
          </cell>
          <cell r="BF12" t="e">
            <v>#NAME?</v>
          </cell>
          <cell r="BG12" t="e">
            <v>#NAME?</v>
          </cell>
          <cell r="BH12" t="e">
            <v>#NAME?</v>
          </cell>
          <cell r="BI12" t="e">
            <v>#NAME?</v>
          </cell>
        </row>
        <row r="14">
          <cell r="B14" t="str">
            <v>Gross profit</v>
          </cell>
          <cell r="D14" t="e">
            <v>#NAME?</v>
          </cell>
          <cell r="I14" t="e">
            <v>#NAME?</v>
          </cell>
          <cell r="J14" t="e">
            <v>#NAME?</v>
          </cell>
          <cell r="K14" t="e">
            <v>#NAME?</v>
          </cell>
          <cell r="L14" t="e">
            <v>#NAME?</v>
          </cell>
          <cell r="M14" t="e">
            <v>#NAME?</v>
          </cell>
          <cell r="N14" t="e">
            <v>#NAME?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  <cell r="T14" t="e">
            <v>#NAME?</v>
          </cell>
          <cell r="U14" t="e">
            <v>#NAME?</v>
          </cell>
          <cell r="V14" t="e">
            <v>#NAME?</v>
          </cell>
          <cell r="W14" t="e">
            <v>#NAME?</v>
          </cell>
          <cell r="X14" t="e">
            <v>#NAME?</v>
          </cell>
          <cell r="Y14" t="e">
            <v>#NAME?</v>
          </cell>
          <cell r="Z14" t="e">
            <v>#NAME?</v>
          </cell>
          <cell r="AA14" t="e">
            <v>#NAME?</v>
          </cell>
          <cell r="AB14" t="e">
            <v>#NAME?</v>
          </cell>
          <cell r="AC14" t="e">
            <v>#NAME?</v>
          </cell>
          <cell r="AD14" t="e">
            <v>#NAME?</v>
          </cell>
          <cell r="AE14" t="e">
            <v>#NAME?</v>
          </cell>
          <cell r="AF14" t="e">
            <v>#NAME?</v>
          </cell>
          <cell r="AG14" t="e">
            <v>#NAME?</v>
          </cell>
          <cell r="AH14" t="e">
            <v>#NAME?</v>
          </cell>
          <cell r="AI14" t="e">
            <v>#NAME?</v>
          </cell>
          <cell r="AJ14" t="e">
            <v>#NAME?</v>
          </cell>
          <cell r="AK14" t="e">
            <v>#NAME?</v>
          </cell>
          <cell r="AL14" t="e">
            <v>#NAME?</v>
          </cell>
          <cell r="AM14" t="e">
            <v>#NAME?</v>
          </cell>
          <cell r="AN14" t="e">
            <v>#NAME?</v>
          </cell>
          <cell r="AO14" t="e">
            <v>#NAME?</v>
          </cell>
          <cell r="AP14" t="e">
            <v>#NAME?</v>
          </cell>
          <cell r="AQ14" t="e">
            <v>#NAME?</v>
          </cell>
          <cell r="AR14" t="e">
            <v>#NAME?</v>
          </cell>
          <cell r="AS14" t="e">
            <v>#NAME?</v>
          </cell>
          <cell r="AT14" t="e">
            <v>#NAME?</v>
          </cell>
          <cell r="AU14" t="e">
            <v>#NAME?</v>
          </cell>
          <cell r="AV14" t="e">
            <v>#NAME?</v>
          </cell>
          <cell r="AW14" t="e">
            <v>#NAME?</v>
          </cell>
          <cell r="AX14" t="e">
            <v>#NAME?</v>
          </cell>
          <cell r="AY14" t="e">
            <v>#NAME?</v>
          </cell>
          <cell r="AZ14" t="e">
            <v>#NAME?</v>
          </cell>
          <cell r="BA14" t="e">
            <v>#NAME?</v>
          </cell>
          <cell r="BB14" t="e">
            <v>#NAME?</v>
          </cell>
          <cell r="BC14" t="e">
            <v>#NAME?</v>
          </cell>
          <cell r="BD14" t="e">
            <v>#NAME?</v>
          </cell>
          <cell r="BE14" t="e">
            <v>#NAME?</v>
          </cell>
          <cell r="BF14" t="e">
            <v>#NAME?</v>
          </cell>
          <cell r="BG14" t="e">
            <v>#NAME?</v>
          </cell>
          <cell r="BH14" t="e">
            <v>#NAME?</v>
          </cell>
          <cell r="BI14" t="e">
            <v>#NAME?</v>
          </cell>
        </row>
        <row r="16">
          <cell r="C16" t="str">
            <v>Depreciation</v>
          </cell>
          <cell r="D16" t="e">
            <v>#NAME?</v>
          </cell>
          <cell r="I16" t="e">
            <v>#NAME?</v>
          </cell>
          <cell r="J16" t="e">
            <v>#NAME?</v>
          </cell>
          <cell r="K16" t="e">
            <v>#NAME?</v>
          </cell>
          <cell r="L16" t="e">
            <v>#NAME?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Q16" t="e">
            <v>#NAME?</v>
          </cell>
          <cell r="R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X16" t="e">
            <v>#NAME?</v>
          </cell>
          <cell r="Y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C16" t="e">
            <v>#NAME?</v>
          </cell>
          <cell r="AD16" t="e">
            <v>#NAME?</v>
          </cell>
          <cell r="AE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I16" t="e">
            <v>#NAME?</v>
          </cell>
          <cell r="AJ16" t="e">
            <v>#NAME?</v>
          </cell>
          <cell r="AK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P16" t="e">
            <v>#NAME?</v>
          </cell>
          <cell r="AQ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  <cell r="AV16" t="e">
            <v>#NAME?</v>
          </cell>
          <cell r="AW16" t="e">
            <v>#NAME?</v>
          </cell>
          <cell r="AX16" t="e">
            <v>#NAME?</v>
          </cell>
          <cell r="AY16" t="e">
            <v>#NAME?</v>
          </cell>
          <cell r="AZ16" t="e">
            <v>#NAME?</v>
          </cell>
          <cell r="BA16" t="e">
            <v>#NAME?</v>
          </cell>
          <cell r="BB16" t="e">
            <v>#NAME?</v>
          </cell>
          <cell r="BC16" t="e">
            <v>#NAME?</v>
          </cell>
          <cell r="BD16" t="e">
            <v>#NAME?</v>
          </cell>
          <cell r="BE16" t="e">
            <v>#NAME?</v>
          </cell>
          <cell r="BF16" t="e">
            <v>#NAME?</v>
          </cell>
          <cell r="BG16" t="e">
            <v>#NAME?</v>
          </cell>
          <cell r="BH16" t="e">
            <v>#NAME?</v>
          </cell>
          <cell r="BI16" t="e">
            <v>#NAME?</v>
          </cell>
        </row>
        <row r="18">
          <cell r="B18" t="str">
            <v>Operating profit</v>
          </cell>
          <cell r="D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 t="e">
            <v>#NAME?</v>
          </cell>
          <cell r="M18" t="e">
            <v>#NAME?</v>
          </cell>
          <cell r="N18" t="e">
            <v>#NAME?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  <cell r="T18" t="e">
            <v>#NAME?</v>
          </cell>
          <cell r="U18" t="e">
            <v>#NAME?</v>
          </cell>
          <cell r="V18" t="e">
            <v>#NAME?</v>
          </cell>
          <cell r="W18" t="e">
            <v>#NAME?</v>
          </cell>
          <cell r="X18" t="e">
            <v>#NAME?</v>
          </cell>
          <cell r="Y18" t="e">
            <v>#NAME?</v>
          </cell>
          <cell r="Z18" t="e">
            <v>#NAME?</v>
          </cell>
          <cell r="AA18" t="e">
            <v>#NAME?</v>
          </cell>
          <cell r="AB18" t="e">
            <v>#NAME?</v>
          </cell>
          <cell r="AC18" t="e">
            <v>#NAME?</v>
          </cell>
          <cell r="AD18" t="e">
            <v>#NAME?</v>
          </cell>
          <cell r="AE18" t="e">
            <v>#NAME?</v>
          </cell>
          <cell r="AF18" t="e">
            <v>#NAME?</v>
          </cell>
          <cell r="AG18" t="e">
            <v>#NAME?</v>
          </cell>
          <cell r="AH18" t="e">
            <v>#NAME?</v>
          </cell>
          <cell r="AI18" t="e">
            <v>#NAME?</v>
          </cell>
          <cell r="AJ18" t="e">
            <v>#NAME?</v>
          </cell>
          <cell r="AK18" t="e">
            <v>#NAME?</v>
          </cell>
          <cell r="AL18" t="e">
            <v>#NAME?</v>
          </cell>
          <cell r="AM18" t="e">
            <v>#NAME?</v>
          </cell>
          <cell r="AN18" t="e">
            <v>#NAME?</v>
          </cell>
          <cell r="AO18" t="e">
            <v>#NAME?</v>
          </cell>
          <cell r="AP18" t="e">
            <v>#NAME?</v>
          </cell>
          <cell r="AQ18" t="e">
            <v>#NAME?</v>
          </cell>
          <cell r="AR18" t="e">
            <v>#NAME?</v>
          </cell>
          <cell r="AS18" t="e">
            <v>#NAME?</v>
          </cell>
          <cell r="AT18" t="e">
            <v>#NAME?</v>
          </cell>
          <cell r="AU18" t="e">
            <v>#NAME?</v>
          </cell>
          <cell r="AV18" t="e">
            <v>#NAME?</v>
          </cell>
          <cell r="AW18" t="e">
            <v>#NAME?</v>
          </cell>
          <cell r="AX18" t="e">
            <v>#NAME?</v>
          </cell>
          <cell r="AY18" t="e">
            <v>#NAME?</v>
          </cell>
          <cell r="AZ18" t="e">
            <v>#NAME?</v>
          </cell>
          <cell r="BA18" t="e">
            <v>#NAME?</v>
          </cell>
          <cell r="BB18" t="e">
            <v>#NAME?</v>
          </cell>
          <cell r="BC18" t="e">
            <v>#NAME?</v>
          </cell>
          <cell r="BD18" t="e">
            <v>#NAME?</v>
          </cell>
          <cell r="BE18" t="e">
            <v>#NAME?</v>
          </cell>
          <cell r="BF18" t="e">
            <v>#NAME?</v>
          </cell>
          <cell r="BG18" t="e">
            <v>#NAME?</v>
          </cell>
          <cell r="BH18" t="e">
            <v>#NAME?</v>
          </cell>
          <cell r="BI18" t="e">
            <v>#NAME?</v>
          </cell>
        </row>
        <row r="20">
          <cell r="C20" t="str">
            <v>Interest Payable</v>
          </cell>
          <cell r="D20" t="e">
            <v>#NAME?</v>
          </cell>
          <cell r="I20" t="e">
            <v>#NAME?</v>
          </cell>
          <cell r="J20" t="e">
            <v>#NAME?</v>
          </cell>
          <cell r="K20" t="e">
            <v>#NAME?</v>
          </cell>
          <cell r="L20" t="e">
            <v>#NAME?</v>
          </cell>
          <cell r="M20" t="e">
            <v>#NAME?</v>
          </cell>
          <cell r="N20" t="e">
            <v>#NAME?</v>
          </cell>
          <cell r="O20" t="e">
            <v>#NAME?</v>
          </cell>
          <cell r="P20" t="e">
            <v>#NAME?</v>
          </cell>
          <cell r="Q20" t="e">
            <v>#NAME?</v>
          </cell>
          <cell r="R20" t="e">
            <v>#NAME?</v>
          </cell>
          <cell r="S20" t="e">
            <v>#NAME?</v>
          </cell>
          <cell r="T20" t="e">
            <v>#NAME?</v>
          </cell>
          <cell r="U20" t="e">
            <v>#NAME?</v>
          </cell>
          <cell r="V20" t="e">
            <v>#NAME?</v>
          </cell>
          <cell r="W20" t="e">
            <v>#NAME?</v>
          </cell>
          <cell r="X20" t="e">
            <v>#NAME?</v>
          </cell>
          <cell r="Y20" t="e">
            <v>#NAME?</v>
          </cell>
          <cell r="Z20" t="e">
            <v>#NAME?</v>
          </cell>
          <cell r="AA20" t="e">
            <v>#NAME?</v>
          </cell>
          <cell r="AB20" t="e">
            <v>#NAME?</v>
          </cell>
          <cell r="AC20" t="e">
            <v>#NAME?</v>
          </cell>
          <cell r="AD20" t="e">
            <v>#NAME?</v>
          </cell>
          <cell r="AE20" t="e">
            <v>#NAME?</v>
          </cell>
          <cell r="AF20" t="e">
            <v>#NAME?</v>
          </cell>
          <cell r="AG20" t="e">
            <v>#NAME?</v>
          </cell>
          <cell r="AH20" t="e">
            <v>#NAME?</v>
          </cell>
          <cell r="AI20" t="e">
            <v>#NAME?</v>
          </cell>
          <cell r="AJ20" t="e">
            <v>#NAME?</v>
          </cell>
          <cell r="AK20" t="e">
            <v>#NAME?</v>
          </cell>
          <cell r="AL20" t="e">
            <v>#NAME?</v>
          </cell>
          <cell r="AM20" t="e">
            <v>#NAME?</v>
          </cell>
          <cell r="AN20" t="e">
            <v>#NAME?</v>
          </cell>
          <cell r="AO20" t="e">
            <v>#NAME?</v>
          </cell>
          <cell r="AP20" t="e">
            <v>#NAME?</v>
          </cell>
          <cell r="AQ20" t="e">
            <v>#NAME?</v>
          </cell>
          <cell r="AR20" t="e">
            <v>#NAME?</v>
          </cell>
          <cell r="AS20" t="e">
            <v>#NAME?</v>
          </cell>
          <cell r="AT20" t="e">
            <v>#NAME?</v>
          </cell>
          <cell r="AU20" t="e">
            <v>#NAME?</v>
          </cell>
          <cell r="AV20" t="e">
            <v>#NAME?</v>
          </cell>
          <cell r="AW20" t="e">
            <v>#NAME?</v>
          </cell>
          <cell r="AX20" t="e">
            <v>#NAME?</v>
          </cell>
          <cell r="AY20" t="e">
            <v>#NAME?</v>
          </cell>
          <cell r="AZ20" t="e">
            <v>#NAME?</v>
          </cell>
          <cell r="BA20" t="e">
            <v>#NAME?</v>
          </cell>
          <cell r="BB20" t="e">
            <v>#NAME?</v>
          </cell>
          <cell r="BC20" t="e">
            <v>#NAME?</v>
          </cell>
          <cell r="BD20" t="e">
            <v>#NAME?</v>
          </cell>
          <cell r="BE20" t="e">
            <v>#NAME?</v>
          </cell>
          <cell r="BF20" t="e">
            <v>#NAME?</v>
          </cell>
          <cell r="BG20" t="e">
            <v>#NAME?</v>
          </cell>
          <cell r="BH20" t="e">
            <v>#NAME?</v>
          </cell>
          <cell r="BI20" t="e">
            <v>#NAME?</v>
          </cell>
        </row>
        <row r="21">
          <cell r="C21" t="str">
            <v>Interest Received</v>
          </cell>
          <cell r="D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 t="e">
            <v>#NAME?</v>
          </cell>
          <cell r="M21" t="e">
            <v>#NAME?</v>
          </cell>
          <cell r="N21" t="e">
            <v>#NAME?</v>
          </cell>
          <cell r="O21" t="e">
            <v>#NAME?</v>
          </cell>
          <cell r="P21" t="e">
            <v>#NAME?</v>
          </cell>
          <cell r="Q21" t="e">
            <v>#NAME?</v>
          </cell>
          <cell r="R21" t="e">
            <v>#NAME?</v>
          </cell>
          <cell r="S21" t="e">
            <v>#NAME?</v>
          </cell>
          <cell r="T21" t="e">
            <v>#NAME?</v>
          </cell>
          <cell r="U21" t="e">
            <v>#NAME?</v>
          </cell>
          <cell r="V21" t="e">
            <v>#NAME?</v>
          </cell>
          <cell r="W21" t="e">
            <v>#NAME?</v>
          </cell>
          <cell r="X21" t="e">
            <v>#NAME?</v>
          </cell>
          <cell r="Y21" t="e">
            <v>#NAME?</v>
          </cell>
          <cell r="Z21" t="e">
            <v>#NAME?</v>
          </cell>
          <cell r="AA21" t="e">
            <v>#NAME?</v>
          </cell>
          <cell r="AB21" t="e">
            <v>#NAME?</v>
          </cell>
          <cell r="AC21" t="e">
            <v>#NAME?</v>
          </cell>
          <cell r="AD21" t="e">
            <v>#NAME?</v>
          </cell>
          <cell r="AE21" t="e">
            <v>#NAME?</v>
          </cell>
          <cell r="AF21" t="e">
            <v>#NAME?</v>
          </cell>
          <cell r="AG21" t="e">
            <v>#NAME?</v>
          </cell>
          <cell r="AH21" t="e">
            <v>#NAME?</v>
          </cell>
          <cell r="AI21" t="e">
            <v>#NAME?</v>
          </cell>
          <cell r="AJ21" t="e">
            <v>#NAME?</v>
          </cell>
          <cell r="AK21" t="e">
            <v>#NAME?</v>
          </cell>
          <cell r="AL21" t="e">
            <v>#NAME?</v>
          </cell>
          <cell r="AM21" t="e">
            <v>#NAME?</v>
          </cell>
          <cell r="AN21" t="e">
            <v>#NAME?</v>
          </cell>
          <cell r="AO21" t="e">
            <v>#NAME?</v>
          </cell>
          <cell r="AP21" t="e">
            <v>#NAME?</v>
          </cell>
          <cell r="AQ21" t="e">
            <v>#NAME?</v>
          </cell>
          <cell r="AR21" t="e">
            <v>#NAME?</v>
          </cell>
          <cell r="AS21" t="e">
            <v>#NAME?</v>
          </cell>
          <cell r="AT21" t="e">
            <v>#NAME?</v>
          </cell>
          <cell r="AU21" t="e">
            <v>#NAME?</v>
          </cell>
          <cell r="AV21" t="e">
            <v>#NAME?</v>
          </cell>
          <cell r="AW21" t="e">
            <v>#NAME?</v>
          </cell>
          <cell r="AX21" t="e">
            <v>#NAME?</v>
          </cell>
          <cell r="AY21" t="e">
            <v>#NAME?</v>
          </cell>
          <cell r="AZ21" t="e">
            <v>#NAME?</v>
          </cell>
          <cell r="BA21" t="e">
            <v>#NAME?</v>
          </cell>
          <cell r="BB21" t="e">
            <v>#NAME?</v>
          </cell>
          <cell r="BC21" t="e">
            <v>#NAME?</v>
          </cell>
          <cell r="BD21" t="e">
            <v>#NAME?</v>
          </cell>
          <cell r="BE21" t="e">
            <v>#NAME?</v>
          </cell>
          <cell r="BF21" t="e">
            <v>#NAME?</v>
          </cell>
          <cell r="BG21" t="e">
            <v>#NAME?</v>
          </cell>
          <cell r="BH21" t="e">
            <v>#NAME?</v>
          </cell>
          <cell r="BI21" t="e">
            <v>#NAME?</v>
          </cell>
        </row>
        <row r="22">
          <cell r="C22" t="str">
            <v>Indexation of Bond / Index Linked Loan</v>
          </cell>
          <cell r="D22" t="e">
            <v>#NAME?</v>
          </cell>
          <cell r="I22">
            <v>0</v>
          </cell>
          <cell r="J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 t="e">
            <v>#NAME?</v>
          </cell>
          <cell r="O22" t="e">
            <v>#NAME?</v>
          </cell>
          <cell r="P22" t="e">
            <v>#NAME?</v>
          </cell>
          <cell r="Q22" t="e">
            <v>#NAME?</v>
          </cell>
          <cell r="R22" t="e">
            <v>#NAME?</v>
          </cell>
          <cell r="S22" t="e">
            <v>#NAME?</v>
          </cell>
          <cell r="T22" t="e">
            <v>#NAME?</v>
          </cell>
          <cell r="U22" t="e">
            <v>#NAME?</v>
          </cell>
          <cell r="V22" t="e">
            <v>#NAME?</v>
          </cell>
          <cell r="W22" t="e">
            <v>#NAME?</v>
          </cell>
          <cell r="X22" t="e">
            <v>#NAME?</v>
          </cell>
          <cell r="Y22" t="e">
            <v>#NAME?</v>
          </cell>
          <cell r="Z22" t="e">
            <v>#NAME?</v>
          </cell>
          <cell r="AA22" t="e">
            <v>#NAME?</v>
          </cell>
          <cell r="AB22" t="e">
            <v>#NAME?</v>
          </cell>
          <cell r="AC22" t="e">
            <v>#NAME?</v>
          </cell>
          <cell r="AD22" t="e">
            <v>#NAME?</v>
          </cell>
          <cell r="AE22" t="e">
            <v>#NAME?</v>
          </cell>
          <cell r="AF22" t="e">
            <v>#NAME?</v>
          </cell>
          <cell r="AG22" t="e">
            <v>#NAME?</v>
          </cell>
          <cell r="AH22" t="e">
            <v>#NAME?</v>
          </cell>
          <cell r="AI22" t="e">
            <v>#NAME?</v>
          </cell>
          <cell r="AJ22" t="e">
            <v>#NAME?</v>
          </cell>
          <cell r="AK22" t="e">
            <v>#NAME?</v>
          </cell>
          <cell r="AL22" t="e">
            <v>#NAME?</v>
          </cell>
          <cell r="AM22" t="e">
            <v>#NAME?</v>
          </cell>
          <cell r="AN22" t="e">
            <v>#NAME?</v>
          </cell>
          <cell r="AO22" t="e">
            <v>#NAME?</v>
          </cell>
          <cell r="AP22" t="e">
            <v>#NAME?</v>
          </cell>
          <cell r="AQ22" t="e">
            <v>#NAME?</v>
          </cell>
          <cell r="AR22" t="e">
            <v>#NAME?</v>
          </cell>
          <cell r="AS22" t="e">
            <v>#NAME?</v>
          </cell>
          <cell r="AT22" t="e">
            <v>#NAME?</v>
          </cell>
          <cell r="AU22" t="e">
            <v>#NAME?</v>
          </cell>
          <cell r="AV22" t="e">
            <v>#NAME?</v>
          </cell>
          <cell r="AW22" t="e">
            <v>#NAME?</v>
          </cell>
          <cell r="AX22" t="e">
            <v>#NAME?</v>
          </cell>
          <cell r="AY22" t="e">
            <v>#NAME?</v>
          </cell>
          <cell r="AZ22" t="e">
            <v>#NAME?</v>
          </cell>
          <cell r="BA22" t="e">
            <v>#NAME?</v>
          </cell>
          <cell r="BB22" t="e">
            <v>#NAME?</v>
          </cell>
          <cell r="BC22" t="e">
            <v>#NAME?</v>
          </cell>
          <cell r="BD22" t="e">
            <v>#NAME?</v>
          </cell>
          <cell r="BE22" t="e">
            <v>#NAME?</v>
          </cell>
          <cell r="BF22" t="e">
            <v>#NAME?</v>
          </cell>
          <cell r="BG22" t="e">
            <v>#NAME?</v>
          </cell>
          <cell r="BH22" t="e">
            <v>#NAME?</v>
          </cell>
          <cell r="BI22" t="e">
            <v>#NAME?</v>
          </cell>
        </row>
        <row r="24">
          <cell r="B24" t="str">
            <v>Net Profit before Tax</v>
          </cell>
          <cell r="D24" t="e">
            <v>#NAME?</v>
          </cell>
          <cell r="I24" t="e">
            <v>#NAME?</v>
          </cell>
          <cell r="J24" t="e">
            <v>#NAME?</v>
          </cell>
          <cell r="K24" t="e">
            <v>#NAME?</v>
          </cell>
          <cell r="L24" t="e">
            <v>#NAME?</v>
          </cell>
          <cell r="M24" t="e">
            <v>#NAME?</v>
          </cell>
          <cell r="N24" t="e">
            <v>#NAME?</v>
          </cell>
          <cell r="O24" t="e">
            <v>#NAME?</v>
          </cell>
          <cell r="P24" t="e">
            <v>#NAME?</v>
          </cell>
          <cell r="Q24" t="e">
            <v>#NAME?</v>
          </cell>
          <cell r="R24" t="e">
            <v>#NAME?</v>
          </cell>
          <cell r="S24" t="e">
            <v>#NAME?</v>
          </cell>
          <cell r="T24" t="e">
            <v>#NAME?</v>
          </cell>
          <cell r="U24" t="e">
            <v>#NAME?</v>
          </cell>
          <cell r="V24" t="e">
            <v>#NAME?</v>
          </cell>
          <cell r="W24" t="e">
            <v>#NAME?</v>
          </cell>
          <cell r="X24" t="e">
            <v>#NAME?</v>
          </cell>
          <cell r="Y24" t="e">
            <v>#NAME?</v>
          </cell>
          <cell r="Z24" t="e">
            <v>#NAME?</v>
          </cell>
          <cell r="AA24" t="e">
            <v>#NAME?</v>
          </cell>
          <cell r="AB24" t="e">
            <v>#NAME?</v>
          </cell>
          <cell r="AC24" t="e">
            <v>#NAME?</v>
          </cell>
          <cell r="AD24" t="e">
            <v>#NAME?</v>
          </cell>
          <cell r="AE24" t="e">
            <v>#NAME?</v>
          </cell>
          <cell r="AF24" t="e">
            <v>#NAME?</v>
          </cell>
          <cell r="AG24" t="e">
            <v>#NAME?</v>
          </cell>
          <cell r="AH24" t="e">
            <v>#NAME?</v>
          </cell>
          <cell r="AI24" t="e">
            <v>#NAME?</v>
          </cell>
          <cell r="AJ24" t="e">
            <v>#NAME?</v>
          </cell>
          <cell r="AK24" t="e">
            <v>#NAME?</v>
          </cell>
          <cell r="AL24" t="e">
            <v>#NAME?</v>
          </cell>
          <cell r="AM24" t="e">
            <v>#NAME?</v>
          </cell>
          <cell r="AN24" t="e">
            <v>#NAME?</v>
          </cell>
          <cell r="AO24" t="e">
            <v>#NAME?</v>
          </cell>
          <cell r="AP24" t="e">
            <v>#NAME?</v>
          </cell>
          <cell r="AQ24" t="e">
            <v>#NAME?</v>
          </cell>
          <cell r="AR24" t="e">
            <v>#NAME?</v>
          </cell>
          <cell r="AS24" t="e">
            <v>#NAME?</v>
          </cell>
          <cell r="AT24" t="e">
            <v>#NAME?</v>
          </cell>
          <cell r="AU24" t="e">
            <v>#NAME?</v>
          </cell>
          <cell r="AV24" t="e">
            <v>#NAME?</v>
          </cell>
          <cell r="AW24" t="e">
            <v>#NAME?</v>
          </cell>
          <cell r="AX24" t="e">
            <v>#NAME?</v>
          </cell>
          <cell r="AY24" t="e">
            <v>#NAME?</v>
          </cell>
          <cell r="AZ24" t="e">
            <v>#NAME?</v>
          </cell>
          <cell r="BA24" t="e">
            <v>#NAME?</v>
          </cell>
          <cell r="BB24" t="e">
            <v>#NAME?</v>
          </cell>
          <cell r="BC24" t="e">
            <v>#NAME?</v>
          </cell>
          <cell r="BD24" t="e">
            <v>#NAME?</v>
          </cell>
          <cell r="BE24" t="e">
            <v>#NAME?</v>
          </cell>
          <cell r="BF24" t="e">
            <v>#NAME?</v>
          </cell>
          <cell r="BG24" t="e">
            <v>#NAME?</v>
          </cell>
          <cell r="BH24" t="e">
            <v>#NAME?</v>
          </cell>
          <cell r="BI24" t="e">
            <v>#NAME?</v>
          </cell>
        </row>
        <row r="26">
          <cell r="B26" t="str">
            <v>Taxation:</v>
          </cell>
        </row>
        <row r="27">
          <cell r="C27" t="str">
            <v>Tax Payable</v>
          </cell>
          <cell r="D27" t="e">
            <v>#NAME?</v>
          </cell>
          <cell r="I27" t="e">
            <v>#NAME?</v>
          </cell>
          <cell r="J27" t="e">
            <v>#NAME?</v>
          </cell>
          <cell r="K27" t="e">
            <v>#NAME?</v>
          </cell>
          <cell r="L27" t="e">
            <v>#NAME?</v>
          </cell>
          <cell r="M27" t="e">
            <v>#NAME?</v>
          </cell>
          <cell r="N27" t="e">
            <v>#NAME?</v>
          </cell>
          <cell r="O27" t="e">
            <v>#NAME?</v>
          </cell>
          <cell r="P27" t="e">
            <v>#NAME?</v>
          </cell>
          <cell r="Q27" t="e">
            <v>#NAME?</v>
          </cell>
          <cell r="R27" t="e">
            <v>#NAME?</v>
          </cell>
          <cell r="S27" t="e">
            <v>#NAME?</v>
          </cell>
          <cell r="T27" t="e">
            <v>#NAME?</v>
          </cell>
          <cell r="U27" t="e">
            <v>#NAME?</v>
          </cell>
          <cell r="V27" t="e">
            <v>#NAME?</v>
          </cell>
          <cell r="W27" t="e">
            <v>#NAME?</v>
          </cell>
          <cell r="X27" t="e">
            <v>#NAME?</v>
          </cell>
          <cell r="Y27" t="e">
            <v>#NAME?</v>
          </cell>
          <cell r="Z27" t="e">
            <v>#NAME?</v>
          </cell>
          <cell r="AA27" t="e">
            <v>#NAME?</v>
          </cell>
          <cell r="AB27" t="e">
            <v>#NAME?</v>
          </cell>
          <cell r="AC27" t="e">
            <v>#NAME?</v>
          </cell>
          <cell r="AD27" t="e">
            <v>#NAME?</v>
          </cell>
          <cell r="AE27" t="e">
            <v>#NAME?</v>
          </cell>
          <cell r="AF27" t="e">
            <v>#NAME?</v>
          </cell>
          <cell r="AG27" t="e">
            <v>#NAME?</v>
          </cell>
          <cell r="AH27" t="e">
            <v>#NAME?</v>
          </cell>
          <cell r="AI27" t="e">
            <v>#NAME?</v>
          </cell>
          <cell r="AJ27" t="e">
            <v>#NAME?</v>
          </cell>
          <cell r="AK27" t="e">
            <v>#NAME?</v>
          </cell>
          <cell r="AL27" t="e">
            <v>#NAME?</v>
          </cell>
          <cell r="AM27" t="e">
            <v>#NAME?</v>
          </cell>
          <cell r="AN27" t="e">
            <v>#NAME?</v>
          </cell>
          <cell r="AO27" t="e">
            <v>#NAME?</v>
          </cell>
          <cell r="AP27" t="e">
            <v>#NAME?</v>
          </cell>
          <cell r="AQ27" t="e">
            <v>#NAME?</v>
          </cell>
          <cell r="AR27" t="e">
            <v>#NAME?</v>
          </cell>
          <cell r="AS27" t="e">
            <v>#NAME?</v>
          </cell>
          <cell r="AT27" t="e">
            <v>#NAME?</v>
          </cell>
          <cell r="AU27" t="e">
            <v>#NAME?</v>
          </cell>
          <cell r="AV27" t="e">
            <v>#NAME?</v>
          </cell>
          <cell r="AW27" t="e">
            <v>#NAME?</v>
          </cell>
          <cell r="AX27" t="e">
            <v>#NAME?</v>
          </cell>
          <cell r="AY27" t="e">
            <v>#NAME?</v>
          </cell>
          <cell r="AZ27" t="e">
            <v>#NAME?</v>
          </cell>
          <cell r="BA27" t="e">
            <v>#NAME?</v>
          </cell>
          <cell r="BB27" t="e">
            <v>#NAME?</v>
          </cell>
          <cell r="BC27" t="e">
            <v>#NAME?</v>
          </cell>
          <cell r="BD27" t="e">
            <v>#NAME?</v>
          </cell>
          <cell r="BE27" t="e">
            <v>#NAME?</v>
          </cell>
          <cell r="BF27" t="e">
            <v>#NAME?</v>
          </cell>
          <cell r="BG27" t="e">
            <v>#NAME?</v>
          </cell>
          <cell r="BH27" t="e">
            <v>#NAME?</v>
          </cell>
          <cell r="BI27" t="e">
            <v>#NAME?</v>
          </cell>
        </row>
        <row r="28">
          <cell r="C28" t="str">
            <v>Deferred Tax</v>
          </cell>
          <cell r="D28" t="e">
            <v>#NAME?</v>
          </cell>
          <cell r="I28" t="e">
            <v>#NAME?</v>
          </cell>
          <cell r="J28" t="e">
            <v>#NAME?</v>
          </cell>
          <cell r="K28" t="e">
            <v>#NAME?</v>
          </cell>
          <cell r="L28" t="e">
            <v>#NAME?</v>
          </cell>
          <cell r="M28" t="e">
            <v>#NAME?</v>
          </cell>
          <cell r="N28" t="e">
            <v>#NAME?</v>
          </cell>
          <cell r="O28" t="e">
            <v>#NAME?</v>
          </cell>
          <cell r="P28" t="e">
            <v>#NAME?</v>
          </cell>
          <cell r="Q28" t="e">
            <v>#NAME?</v>
          </cell>
          <cell r="R28" t="e">
            <v>#NAME?</v>
          </cell>
          <cell r="S28" t="e">
            <v>#NAME?</v>
          </cell>
          <cell r="T28" t="e">
            <v>#NAME?</v>
          </cell>
          <cell r="U28" t="e">
            <v>#NAME?</v>
          </cell>
          <cell r="V28" t="e">
            <v>#NAME?</v>
          </cell>
          <cell r="W28" t="e">
            <v>#NAME?</v>
          </cell>
          <cell r="X28" t="e">
            <v>#NAME?</v>
          </cell>
          <cell r="Y28" t="e">
            <v>#NAME?</v>
          </cell>
          <cell r="Z28" t="e">
            <v>#NAME?</v>
          </cell>
          <cell r="AA28" t="e">
            <v>#NAME?</v>
          </cell>
          <cell r="AB28" t="e">
            <v>#NAME?</v>
          </cell>
          <cell r="AC28" t="e">
            <v>#NAME?</v>
          </cell>
          <cell r="AD28" t="e">
            <v>#NAME?</v>
          </cell>
          <cell r="AE28" t="e">
            <v>#NAME?</v>
          </cell>
          <cell r="AF28" t="e">
            <v>#NAME?</v>
          </cell>
          <cell r="AG28" t="e">
            <v>#NAME?</v>
          </cell>
          <cell r="AH28" t="e">
            <v>#NAME?</v>
          </cell>
          <cell r="AI28" t="e">
            <v>#NAME?</v>
          </cell>
          <cell r="AJ28" t="e">
            <v>#NAME?</v>
          </cell>
          <cell r="AK28" t="e">
            <v>#NAME?</v>
          </cell>
          <cell r="AL28" t="e">
            <v>#NAME?</v>
          </cell>
          <cell r="AM28" t="e">
            <v>#NAME?</v>
          </cell>
          <cell r="AN28" t="e">
            <v>#NAME?</v>
          </cell>
          <cell r="AO28" t="e">
            <v>#NAME?</v>
          </cell>
          <cell r="AP28" t="e">
            <v>#NAME?</v>
          </cell>
          <cell r="AQ28" t="e">
            <v>#NAME?</v>
          </cell>
          <cell r="AR28" t="e">
            <v>#NAME?</v>
          </cell>
          <cell r="AS28" t="e">
            <v>#NAME?</v>
          </cell>
          <cell r="AT28" t="e">
            <v>#NAME?</v>
          </cell>
          <cell r="AU28" t="e">
            <v>#NAME?</v>
          </cell>
          <cell r="AV28" t="e">
            <v>#NAME?</v>
          </cell>
          <cell r="AW28" t="e">
            <v>#NAME?</v>
          </cell>
          <cell r="AX28" t="e">
            <v>#NAME?</v>
          </cell>
          <cell r="AY28" t="e">
            <v>#NAME?</v>
          </cell>
          <cell r="AZ28" t="e">
            <v>#NAME?</v>
          </cell>
          <cell r="BA28" t="e">
            <v>#NAME?</v>
          </cell>
          <cell r="BB28" t="e">
            <v>#NAME?</v>
          </cell>
          <cell r="BC28" t="e">
            <v>#NAME?</v>
          </cell>
          <cell r="BD28" t="e">
            <v>#NAME?</v>
          </cell>
          <cell r="BE28" t="e">
            <v>#NAME?</v>
          </cell>
          <cell r="BF28" t="e">
            <v>#NAME?</v>
          </cell>
          <cell r="BG28" t="e">
            <v>#NAME?</v>
          </cell>
          <cell r="BH28" t="e">
            <v>#NAME?</v>
          </cell>
          <cell r="BI28" t="e">
            <v>#NAME?</v>
          </cell>
        </row>
        <row r="31">
          <cell r="B31" t="str">
            <v>After Tax Profit</v>
          </cell>
          <cell r="D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 t="e">
            <v>#NAME?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Q31" t="e">
            <v>#NAME?</v>
          </cell>
          <cell r="R31" t="e">
            <v>#NAME?</v>
          </cell>
          <cell r="S31" t="e">
            <v>#NAME?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 t="e">
            <v>#NAME?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 t="e">
            <v>#NAME?</v>
          </cell>
          <cell r="AF31" t="e">
            <v>#NAME?</v>
          </cell>
          <cell r="AG31" t="e">
            <v>#NAME?</v>
          </cell>
          <cell r="AH31" t="e">
            <v>#NAME?</v>
          </cell>
          <cell r="AI31" t="e">
            <v>#NAME?</v>
          </cell>
          <cell r="AJ31" t="e">
            <v>#NAME?</v>
          </cell>
          <cell r="AK31" t="e">
            <v>#NAME?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Q31" t="e">
            <v>#NAME?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  <cell r="AV31" t="e">
            <v>#NAME?</v>
          </cell>
          <cell r="AW31" t="e">
            <v>#NAME?</v>
          </cell>
          <cell r="AX31" t="e">
            <v>#NAME?</v>
          </cell>
          <cell r="AY31" t="e">
            <v>#NAME?</v>
          </cell>
          <cell r="AZ31" t="e">
            <v>#NAME?</v>
          </cell>
          <cell r="BA31" t="e">
            <v>#NAME?</v>
          </cell>
          <cell r="BB31" t="e">
            <v>#NAME?</v>
          </cell>
          <cell r="BC31" t="e">
            <v>#NAME?</v>
          </cell>
          <cell r="BD31" t="e">
            <v>#NAME?</v>
          </cell>
          <cell r="BE31" t="e">
            <v>#NAME?</v>
          </cell>
          <cell r="BF31" t="e">
            <v>#NAME?</v>
          </cell>
          <cell r="BG31" t="e">
            <v>#NAME?</v>
          </cell>
          <cell r="BH31" t="e">
            <v>#NAME?</v>
          </cell>
          <cell r="BI31" t="e">
            <v>#NAME?</v>
          </cell>
        </row>
        <row r="33">
          <cell r="C33" t="str">
            <v>Dividends</v>
          </cell>
          <cell r="D33" t="e">
            <v>#NAME?</v>
          </cell>
          <cell r="I33" t="e">
            <v>#NAME?</v>
          </cell>
          <cell r="J33" t="e">
            <v>#NAME?</v>
          </cell>
          <cell r="K33" t="e">
            <v>#NAME?</v>
          </cell>
          <cell r="L33" t="e">
            <v>#NAME?</v>
          </cell>
          <cell r="M33" t="e">
            <v>#NAME?</v>
          </cell>
          <cell r="N33" t="e">
            <v>#NAME?</v>
          </cell>
          <cell r="O33" t="e">
            <v>#NAME?</v>
          </cell>
          <cell r="P33" t="e">
            <v>#NAME?</v>
          </cell>
          <cell r="Q33" t="e">
            <v>#NAME?</v>
          </cell>
          <cell r="R33" t="e">
            <v>#NAME?</v>
          </cell>
          <cell r="S33" t="e">
            <v>#NAME?</v>
          </cell>
          <cell r="T33" t="e">
            <v>#NAME?</v>
          </cell>
          <cell r="U33" t="e">
            <v>#NAME?</v>
          </cell>
          <cell r="V33" t="e">
            <v>#NAME?</v>
          </cell>
          <cell r="W33" t="e">
            <v>#NAME?</v>
          </cell>
          <cell r="X33" t="e">
            <v>#NAME?</v>
          </cell>
          <cell r="Y33" t="e">
            <v>#NAME?</v>
          </cell>
          <cell r="Z33" t="e">
            <v>#NAME?</v>
          </cell>
          <cell r="AA33" t="e">
            <v>#NAME?</v>
          </cell>
          <cell r="AB33" t="e">
            <v>#NAME?</v>
          </cell>
          <cell r="AC33" t="e">
            <v>#NAME?</v>
          </cell>
          <cell r="AD33" t="e">
            <v>#NAME?</v>
          </cell>
          <cell r="AE33" t="e">
            <v>#NAME?</v>
          </cell>
          <cell r="AF33" t="e">
            <v>#NAME?</v>
          </cell>
          <cell r="AG33" t="e">
            <v>#NAME?</v>
          </cell>
          <cell r="AH33" t="e">
            <v>#NAME?</v>
          </cell>
          <cell r="AI33" t="e">
            <v>#NAME?</v>
          </cell>
          <cell r="AJ33" t="e">
            <v>#NAME?</v>
          </cell>
          <cell r="AK33" t="e">
            <v>#NAME?</v>
          </cell>
          <cell r="AL33" t="e">
            <v>#NAME?</v>
          </cell>
          <cell r="AM33" t="e">
            <v>#NAME?</v>
          </cell>
          <cell r="AN33" t="e">
            <v>#NAME?</v>
          </cell>
          <cell r="AO33" t="e">
            <v>#NAME?</v>
          </cell>
          <cell r="AP33" t="e">
            <v>#NAME?</v>
          </cell>
          <cell r="AQ33" t="e">
            <v>#NAME?</v>
          </cell>
          <cell r="AR33" t="e">
            <v>#NAME?</v>
          </cell>
          <cell r="AS33" t="e">
            <v>#NAME?</v>
          </cell>
          <cell r="AT33" t="e">
            <v>#NAME?</v>
          </cell>
          <cell r="AU33" t="e">
            <v>#NAME?</v>
          </cell>
          <cell r="AV33" t="e">
            <v>#NAME?</v>
          </cell>
          <cell r="AW33" t="e">
            <v>#NAME?</v>
          </cell>
          <cell r="AX33" t="e">
            <v>#NAME?</v>
          </cell>
          <cell r="AY33" t="e">
            <v>#NAME?</v>
          </cell>
          <cell r="AZ33" t="e">
            <v>#NAME?</v>
          </cell>
          <cell r="BA33" t="e">
            <v>#NAME?</v>
          </cell>
          <cell r="BB33" t="e">
            <v>#NAME?</v>
          </cell>
          <cell r="BC33" t="e">
            <v>#NAME?</v>
          </cell>
          <cell r="BD33" t="e">
            <v>#NAME?</v>
          </cell>
          <cell r="BE33" t="e">
            <v>#NAME?</v>
          </cell>
          <cell r="BF33" t="e">
            <v>#NAME?</v>
          </cell>
          <cell r="BG33" t="e">
            <v>#NAME?</v>
          </cell>
          <cell r="BH33" t="e">
            <v>#NAME?</v>
          </cell>
          <cell r="BI33" t="e">
            <v>#NAME?</v>
          </cell>
        </row>
        <row r="35">
          <cell r="B35" t="str">
            <v xml:space="preserve">Net profit </v>
          </cell>
          <cell r="D35" t="e">
            <v>#NAME?</v>
          </cell>
          <cell r="I35" t="e">
            <v>#NAME?</v>
          </cell>
          <cell r="J35" t="e">
            <v>#NAME?</v>
          </cell>
          <cell r="K35" t="e">
            <v>#NAME?</v>
          </cell>
          <cell r="L35" t="e">
            <v>#NAME?</v>
          </cell>
          <cell r="M35" t="e">
            <v>#NAME?</v>
          </cell>
          <cell r="N35" t="e">
            <v>#NAME?</v>
          </cell>
          <cell r="O35" t="e">
            <v>#NAME?</v>
          </cell>
          <cell r="P35" t="e">
            <v>#NAME?</v>
          </cell>
          <cell r="Q35" t="e">
            <v>#NAME?</v>
          </cell>
          <cell r="R35" t="e">
            <v>#NAME?</v>
          </cell>
          <cell r="S35" t="e">
            <v>#NAME?</v>
          </cell>
          <cell r="T35" t="e">
            <v>#NAME?</v>
          </cell>
          <cell r="U35" t="e">
            <v>#NAME?</v>
          </cell>
          <cell r="V35" t="e">
            <v>#NAME?</v>
          </cell>
          <cell r="W35" t="e">
            <v>#NAME?</v>
          </cell>
          <cell r="X35" t="e">
            <v>#NAME?</v>
          </cell>
          <cell r="Y35" t="e">
            <v>#NAME?</v>
          </cell>
          <cell r="Z35" t="e">
            <v>#NAME?</v>
          </cell>
          <cell r="AA35" t="e">
            <v>#NAME?</v>
          </cell>
          <cell r="AB35" t="e">
            <v>#NAME?</v>
          </cell>
          <cell r="AC35" t="e">
            <v>#NAME?</v>
          </cell>
          <cell r="AD35" t="e">
            <v>#NAME?</v>
          </cell>
          <cell r="AE35" t="e">
            <v>#NAME?</v>
          </cell>
          <cell r="AF35" t="e">
            <v>#NAME?</v>
          </cell>
          <cell r="AG35" t="e">
            <v>#NAME?</v>
          </cell>
          <cell r="AH35" t="e">
            <v>#NAME?</v>
          </cell>
          <cell r="AI35" t="e">
            <v>#NAME?</v>
          </cell>
          <cell r="AJ35" t="e">
            <v>#NAME?</v>
          </cell>
          <cell r="AK35" t="e">
            <v>#NAME?</v>
          </cell>
          <cell r="AL35" t="e">
            <v>#NAME?</v>
          </cell>
          <cell r="AM35" t="e">
            <v>#NAME?</v>
          </cell>
          <cell r="AN35" t="e">
            <v>#NAME?</v>
          </cell>
          <cell r="AO35" t="e">
            <v>#NAME?</v>
          </cell>
          <cell r="AP35" t="e">
            <v>#NAME?</v>
          </cell>
          <cell r="AQ35" t="e">
            <v>#NAME?</v>
          </cell>
          <cell r="AR35" t="e">
            <v>#NAME?</v>
          </cell>
          <cell r="AS35" t="e">
            <v>#NAME?</v>
          </cell>
          <cell r="AT35" t="e">
            <v>#NAME?</v>
          </cell>
          <cell r="AU35" t="e">
            <v>#NAME?</v>
          </cell>
          <cell r="AV35" t="e">
            <v>#NAME?</v>
          </cell>
          <cell r="AW35" t="e">
            <v>#NAME?</v>
          </cell>
          <cell r="AX35" t="e">
            <v>#NAME?</v>
          </cell>
          <cell r="AY35" t="e">
            <v>#NAME?</v>
          </cell>
          <cell r="AZ35" t="e">
            <v>#NAME?</v>
          </cell>
          <cell r="BA35" t="e">
            <v>#NAME?</v>
          </cell>
          <cell r="BB35" t="e">
            <v>#NAME?</v>
          </cell>
          <cell r="BC35" t="e">
            <v>#NAME?</v>
          </cell>
          <cell r="BD35" t="e">
            <v>#NAME?</v>
          </cell>
          <cell r="BE35" t="e">
            <v>#NAME?</v>
          </cell>
          <cell r="BF35" t="e">
            <v>#NAME?</v>
          </cell>
          <cell r="BG35" t="e">
            <v>#NAME?</v>
          </cell>
          <cell r="BH35" t="e">
            <v>#NAME?</v>
          </cell>
          <cell r="BI35" t="e">
            <v>#NAME?</v>
          </cell>
        </row>
        <row r="37">
          <cell r="C37" t="str">
            <v>Profit b/fwd</v>
          </cell>
          <cell r="D37">
            <v>0</v>
          </cell>
          <cell r="I37" t="e">
            <v>#NAME?</v>
          </cell>
          <cell r="J37" t="e">
            <v>#NAME?</v>
          </cell>
          <cell r="K37" t="e">
            <v>#NAME?</v>
          </cell>
          <cell r="L37" t="e">
            <v>#NAME?</v>
          </cell>
          <cell r="M37" t="e">
            <v>#NAME?</v>
          </cell>
          <cell r="N37" t="e">
            <v>#NAME?</v>
          </cell>
          <cell r="O37" t="e">
            <v>#NAME?</v>
          </cell>
          <cell r="P37" t="e">
            <v>#NAME?</v>
          </cell>
          <cell r="Q37" t="e">
            <v>#NAME?</v>
          </cell>
          <cell r="R37" t="e">
            <v>#NAME?</v>
          </cell>
          <cell r="S37" t="e">
            <v>#NAME?</v>
          </cell>
          <cell r="T37" t="e">
            <v>#NAME?</v>
          </cell>
          <cell r="U37" t="e">
            <v>#NAME?</v>
          </cell>
          <cell r="V37" t="e">
            <v>#NAME?</v>
          </cell>
          <cell r="W37" t="e">
            <v>#NAME?</v>
          </cell>
          <cell r="X37" t="e">
            <v>#NAME?</v>
          </cell>
          <cell r="Y37" t="e">
            <v>#NAME?</v>
          </cell>
          <cell r="Z37" t="e">
            <v>#NAME?</v>
          </cell>
          <cell r="AA37" t="e">
            <v>#NAME?</v>
          </cell>
          <cell r="AB37" t="e">
            <v>#NAME?</v>
          </cell>
          <cell r="AC37" t="e">
            <v>#NAME?</v>
          </cell>
          <cell r="AD37" t="e">
            <v>#NAME?</v>
          </cell>
          <cell r="AE37" t="e">
            <v>#NAME?</v>
          </cell>
          <cell r="AF37" t="e">
            <v>#NAME?</v>
          </cell>
          <cell r="AG37" t="e">
            <v>#NAME?</v>
          </cell>
          <cell r="AH37" t="e">
            <v>#NAME?</v>
          </cell>
          <cell r="AI37" t="e">
            <v>#NAME?</v>
          </cell>
          <cell r="AJ37" t="e">
            <v>#NAME?</v>
          </cell>
          <cell r="AK37" t="e">
            <v>#NAME?</v>
          </cell>
          <cell r="AL37" t="e">
            <v>#NAME?</v>
          </cell>
          <cell r="AM37" t="e">
            <v>#NAME?</v>
          </cell>
          <cell r="AN37" t="e">
            <v>#NAME?</v>
          </cell>
          <cell r="AO37" t="e">
            <v>#NAME?</v>
          </cell>
          <cell r="AP37" t="e">
            <v>#NAME?</v>
          </cell>
          <cell r="AQ37" t="e">
            <v>#NAME?</v>
          </cell>
          <cell r="AR37" t="e">
            <v>#NAME?</v>
          </cell>
          <cell r="AS37" t="e">
            <v>#NAME?</v>
          </cell>
          <cell r="AT37" t="e">
            <v>#NAME?</v>
          </cell>
          <cell r="AU37" t="e">
            <v>#NAME?</v>
          </cell>
          <cell r="AV37" t="e">
            <v>#NAME?</v>
          </cell>
          <cell r="AW37" t="e">
            <v>#NAME?</v>
          </cell>
          <cell r="AX37" t="e">
            <v>#NAME?</v>
          </cell>
          <cell r="AY37" t="e">
            <v>#NAME?</v>
          </cell>
          <cell r="AZ37" t="e">
            <v>#NAME?</v>
          </cell>
          <cell r="BA37" t="e">
            <v>#NAME?</v>
          </cell>
          <cell r="BB37" t="e">
            <v>#NAME?</v>
          </cell>
          <cell r="BC37" t="e">
            <v>#NAME?</v>
          </cell>
          <cell r="BD37" t="e">
            <v>#NAME?</v>
          </cell>
          <cell r="BE37" t="e">
            <v>#NAME?</v>
          </cell>
          <cell r="BF37" t="e">
            <v>#NAME?</v>
          </cell>
          <cell r="BG37" t="e">
            <v>#NAME?</v>
          </cell>
          <cell r="BH37" t="e">
            <v>#NAME?</v>
          </cell>
          <cell r="BI37" t="e">
            <v>#NAME?</v>
          </cell>
        </row>
        <row r="39">
          <cell r="B39" t="str">
            <v xml:space="preserve">Retained profit </v>
          </cell>
          <cell r="D39" t="e">
            <v>#NAME?</v>
          </cell>
          <cell r="I39" t="e">
            <v>#NAME?</v>
          </cell>
          <cell r="J39" t="e">
            <v>#NAME?</v>
          </cell>
          <cell r="K39" t="e">
            <v>#NAME?</v>
          </cell>
          <cell r="L39" t="e">
            <v>#NAME?</v>
          </cell>
          <cell r="M39" t="e">
            <v>#NAME?</v>
          </cell>
          <cell r="N39" t="e">
            <v>#NAME?</v>
          </cell>
          <cell r="O39" t="e">
            <v>#NAME?</v>
          </cell>
          <cell r="P39" t="e">
            <v>#NAME?</v>
          </cell>
          <cell r="Q39" t="e">
            <v>#NAME?</v>
          </cell>
          <cell r="R39" t="e">
            <v>#NAME?</v>
          </cell>
          <cell r="S39" t="e">
            <v>#NAME?</v>
          </cell>
          <cell r="T39" t="e">
            <v>#NAME?</v>
          </cell>
          <cell r="U39" t="e">
            <v>#NAME?</v>
          </cell>
          <cell r="V39" t="e">
            <v>#NAME?</v>
          </cell>
          <cell r="W39" t="e">
            <v>#NAME?</v>
          </cell>
          <cell r="X39" t="e">
            <v>#NAME?</v>
          </cell>
          <cell r="Y39" t="e">
            <v>#NAME?</v>
          </cell>
          <cell r="Z39" t="e">
            <v>#NAME?</v>
          </cell>
          <cell r="AA39" t="e">
            <v>#NAME?</v>
          </cell>
          <cell r="AB39" t="e">
            <v>#NAME?</v>
          </cell>
          <cell r="AC39" t="e">
            <v>#NAME?</v>
          </cell>
          <cell r="AD39" t="e">
            <v>#NAME?</v>
          </cell>
          <cell r="AE39" t="e">
            <v>#NAME?</v>
          </cell>
          <cell r="AF39" t="e">
            <v>#NAME?</v>
          </cell>
          <cell r="AG39" t="e">
            <v>#NAME?</v>
          </cell>
          <cell r="AH39" t="e">
            <v>#NAME?</v>
          </cell>
          <cell r="AI39" t="e">
            <v>#NAME?</v>
          </cell>
          <cell r="AJ39" t="e">
            <v>#NAME?</v>
          </cell>
          <cell r="AK39" t="e">
            <v>#NAME?</v>
          </cell>
          <cell r="AL39" t="e">
            <v>#NAME?</v>
          </cell>
          <cell r="AM39" t="e">
            <v>#NAME?</v>
          </cell>
          <cell r="AN39" t="e">
            <v>#NAME?</v>
          </cell>
          <cell r="AO39" t="e">
            <v>#NAME?</v>
          </cell>
          <cell r="AP39" t="e">
            <v>#NAME?</v>
          </cell>
          <cell r="AQ39" t="e">
            <v>#NAME?</v>
          </cell>
          <cell r="AR39" t="e">
            <v>#NAME?</v>
          </cell>
          <cell r="AS39" t="e">
            <v>#NAME?</v>
          </cell>
          <cell r="AT39" t="e">
            <v>#NAME?</v>
          </cell>
          <cell r="AU39" t="e">
            <v>#NAME?</v>
          </cell>
          <cell r="AV39" t="e">
            <v>#NAME?</v>
          </cell>
          <cell r="AW39" t="e">
            <v>#NAME?</v>
          </cell>
          <cell r="AX39" t="e">
            <v>#NAME?</v>
          </cell>
          <cell r="AY39" t="e">
            <v>#NAME?</v>
          </cell>
          <cell r="AZ39" t="e">
            <v>#NAME?</v>
          </cell>
          <cell r="BA39" t="e">
            <v>#NAME?</v>
          </cell>
          <cell r="BB39" t="e">
            <v>#NAME?</v>
          </cell>
          <cell r="BC39" t="e">
            <v>#NAME?</v>
          </cell>
          <cell r="BD39" t="e">
            <v>#NAME?</v>
          </cell>
          <cell r="BE39" t="e">
            <v>#NAME?</v>
          </cell>
          <cell r="BF39" t="e">
            <v>#NAME?</v>
          </cell>
          <cell r="BG39" t="e">
            <v>#NAME?</v>
          </cell>
          <cell r="BH39" t="e">
            <v>#NAME?</v>
          </cell>
          <cell r="BI39" t="e">
            <v>#NAME?</v>
          </cell>
        </row>
        <row r="44">
          <cell r="A44" t="str">
            <v>Balance Sheet</v>
          </cell>
        </row>
        <row r="46">
          <cell r="B46" t="str">
            <v>Assets</v>
          </cell>
        </row>
        <row r="47">
          <cell r="B47" t="str">
            <v>Fixed assets</v>
          </cell>
        </row>
        <row r="48">
          <cell r="C48" t="str">
            <v>Building</v>
          </cell>
          <cell r="I48" t="e">
            <v>#NAME?</v>
          </cell>
          <cell r="J48" t="e">
            <v>#NAME?</v>
          </cell>
          <cell r="K48" t="e">
            <v>#NAME?</v>
          </cell>
          <cell r="L48" t="e">
            <v>#NAME?</v>
          </cell>
          <cell r="M48" t="e">
            <v>#NAME?</v>
          </cell>
          <cell r="N48" t="e">
            <v>#NAME?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  <cell r="T48" t="e">
            <v>#NAME?</v>
          </cell>
          <cell r="U48" t="e">
            <v>#NAME?</v>
          </cell>
          <cell r="V48" t="e">
            <v>#NAME?</v>
          </cell>
          <cell r="W48" t="e">
            <v>#NAME?</v>
          </cell>
          <cell r="X48" t="e">
            <v>#NAME?</v>
          </cell>
          <cell r="Y48" t="e">
            <v>#NAME?</v>
          </cell>
          <cell r="Z48" t="e">
            <v>#NAME?</v>
          </cell>
          <cell r="AA48" t="e">
            <v>#NAME?</v>
          </cell>
          <cell r="AB48" t="e">
            <v>#NAME?</v>
          </cell>
          <cell r="AC48" t="e">
            <v>#NAME?</v>
          </cell>
          <cell r="AD48" t="e">
            <v>#NAME?</v>
          </cell>
          <cell r="AE48" t="e">
            <v>#NAME?</v>
          </cell>
          <cell r="AF48" t="e">
            <v>#NAME?</v>
          </cell>
          <cell r="AG48" t="e">
            <v>#NAME?</v>
          </cell>
          <cell r="AH48" t="e">
            <v>#NAME?</v>
          </cell>
          <cell r="AI48" t="e">
            <v>#NAME?</v>
          </cell>
          <cell r="AJ48" t="e">
            <v>#NAME?</v>
          </cell>
          <cell r="AK48" t="e">
            <v>#NAME?</v>
          </cell>
          <cell r="AL48" t="e">
            <v>#NAME?</v>
          </cell>
          <cell r="AM48" t="e">
            <v>#NAME?</v>
          </cell>
          <cell r="AN48" t="e">
            <v>#NAME?</v>
          </cell>
          <cell r="AO48" t="e">
            <v>#NAME?</v>
          </cell>
          <cell r="AP48" t="e">
            <v>#NAME?</v>
          </cell>
          <cell r="AQ48" t="e">
            <v>#NAME?</v>
          </cell>
          <cell r="AR48" t="e">
            <v>#NAME?</v>
          </cell>
          <cell r="AS48" t="e">
            <v>#NAME?</v>
          </cell>
          <cell r="AT48" t="e">
            <v>#NAME?</v>
          </cell>
          <cell r="AU48" t="e">
            <v>#NAME?</v>
          </cell>
          <cell r="AV48" t="e">
            <v>#NAME?</v>
          </cell>
          <cell r="AW48" t="e">
            <v>#NAME?</v>
          </cell>
          <cell r="AX48" t="e">
            <v>#NAME?</v>
          </cell>
          <cell r="AY48" t="e">
            <v>#NAME?</v>
          </cell>
          <cell r="AZ48" t="e">
            <v>#NAME?</v>
          </cell>
          <cell r="BA48" t="e">
            <v>#NAME?</v>
          </cell>
          <cell r="BB48" t="e">
            <v>#NAME?</v>
          </cell>
          <cell r="BC48" t="e">
            <v>#NAME?</v>
          </cell>
          <cell r="BD48" t="e">
            <v>#NAME?</v>
          </cell>
          <cell r="BE48" t="e">
            <v>#NAME?</v>
          </cell>
          <cell r="BF48" t="e">
            <v>#NAME?</v>
          </cell>
          <cell r="BG48" t="e">
            <v>#NAME?</v>
          </cell>
          <cell r="BH48" t="e">
            <v>#NAME?</v>
          </cell>
          <cell r="BI48" t="e">
            <v>#NAME?</v>
          </cell>
        </row>
        <row r="49">
          <cell r="C49" t="str">
            <v>Property, Plant &amp; Equipment</v>
          </cell>
          <cell r="I49" t="e">
            <v>#NAME?</v>
          </cell>
          <cell r="J49" t="e">
            <v>#NAME?</v>
          </cell>
          <cell r="K49" t="e">
            <v>#NAME?</v>
          </cell>
          <cell r="L49" t="e">
            <v>#NAME?</v>
          </cell>
          <cell r="M49" t="e">
            <v>#NAME?</v>
          </cell>
          <cell r="N49" t="e">
            <v>#NAME?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  <cell r="T49" t="e">
            <v>#NAME?</v>
          </cell>
          <cell r="U49" t="e">
            <v>#NAME?</v>
          </cell>
          <cell r="V49" t="e">
            <v>#NAME?</v>
          </cell>
          <cell r="W49" t="e">
            <v>#NAME?</v>
          </cell>
          <cell r="X49" t="e">
            <v>#NAME?</v>
          </cell>
          <cell r="Y49" t="e">
            <v>#NAME?</v>
          </cell>
          <cell r="Z49" t="e">
            <v>#NAME?</v>
          </cell>
          <cell r="AA49" t="e">
            <v>#NAME?</v>
          </cell>
          <cell r="AB49" t="e">
            <v>#NAME?</v>
          </cell>
          <cell r="AC49" t="e">
            <v>#NAME?</v>
          </cell>
          <cell r="AD49" t="e">
            <v>#NAME?</v>
          </cell>
          <cell r="AE49" t="e">
            <v>#NAME?</v>
          </cell>
          <cell r="AF49" t="e">
            <v>#NAME?</v>
          </cell>
          <cell r="AG49" t="e">
            <v>#NAME?</v>
          </cell>
          <cell r="AH49" t="e">
            <v>#NAME?</v>
          </cell>
          <cell r="AI49" t="e">
            <v>#NAME?</v>
          </cell>
          <cell r="AJ49" t="e">
            <v>#NAME?</v>
          </cell>
          <cell r="AK49" t="e">
            <v>#NAME?</v>
          </cell>
          <cell r="AL49" t="e">
            <v>#NAME?</v>
          </cell>
          <cell r="AM49" t="e">
            <v>#NAME?</v>
          </cell>
          <cell r="AN49" t="e">
            <v>#NAME?</v>
          </cell>
          <cell r="AO49" t="e">
            <v>#NAME?</v>
          </cell>
          <cell r="AP49" t="e">
            <v>#NAME?</v>
          </cell>
          <cell r="AQ49" t="e">
            <v>#NAME?</v>
          </cell>
          <cell r="AR49" t="e">
            <v>#NAME?</v>
          </cell>
          <cell r="AS49" t="e">
            <v>#NAME?</v>
          </cell>
          <cell r="AT49" t="e">
            <v>#NAME?</v>
          </cell>
          <cell r="AU49" t="e">
            <v>#NAME?</v>
          </cell>
          <cell r="AV49" t="e">
            <v>#NAME?</v>
          </cell>
          <cell r="AW49" t="e">
            <v>#NAME?</v>
          </cell>
          <cell r="AX49" t="e">
            <v>#NAME?</v>
          </cell>
          <cell r="AY49" t="e">
            <v>#NAME?</v>
          </cell>
          <cell r="AZ49" t="e">
            <v>#NAME?</v>
          </cell>
          <cell r="BA49" t="e">
            <v>#NAME?</v>
          </cell>
          <cell r="BB49" t="e">
            <v>#NAME?</v>
          </cell>
          <cell r="BC49" t="e">
            <v>#NAME?</v>
          </cell>
          <cell r="BD49" t="e">
            <v>#NAME?</v>
          </cell>
          <cell r="BE49" t="e">
            <v>#NAME?</v>
          </cell>
          <cell r="BF49" t="e">
            <v>#NAME?</v>
          </cell>
          <cell r="BG49" t="e">
            <v>#NAME?</v>
          </cell>
          <cell r="BH49" t="e">
            <v>#NAME?</v>
          </cell>
          <cell r="BI49" t="e">
            <v>#NAME?</v>
          </cell>
        </row>
        <row r="50">
          <cell r="C50" t="str">
            <v>Other</v>
          </cell>
          <cell r="I50" t="e">
            <v>#NAME?</v>
          </cell>
          <cell r="J50" t="e">
            <v>#NAME?</v>
          </cell>
          <cell r="K50" t="e">
            <v>#NAME?</v>
          </cell>
          <cell r="L50" t="e">
            <v>#NAME?</v>
          </cell>
          <cell r="M50" t="e">
            <v>#NAME?</v>
          </cell>
          <cell r="N50" t="e">
            <v>#NAME?</v>
          </cell>
          <cell r="O50" t="e">
            <v>#NAME?</v>
          </cell>
          <cell r="P50" t="e">
            <v>#NAME?</v>
          </cell>
          <cell r="Q50" t="e">
            <v>#NAME?</v>
          </cell>
          <cell r="R50" t="e">
            <v>#NAME?</v>
          </cell>
          <cell r="S50" t="e">
            <v>#NAME?</v>
          </cell>
          <cell r="T50" t="e">
            <v>#NAME?</v>
          </cell>
          <cell r="U50" t="e">
            <v>#NAME?</v>
          </cell>
          <cell r="V50" t="e">
            <v>#NAME?</v>
          </cell>
          <cell r="W50" t="e">
            <v>#NAME?</v>
          </cell>
          <cell r="X50" t="e">
            <v>#NAME?</v>
          </cell>
          <cell r="Y50" t="e">
            <v>#NAME?</v>
          </cell>
          <cell r="Z50" t="e">
            <v>#NAME?</v>
          </cell>
          <cell r="AA50" t="e">
            <v>#NAME?</v>
          </cell>
          <cell r="AB50" t="e">
            <v>#NAME?</v>
          </cell>
          <cell r="AC50" t="e">
            <v>#NAME?</v>
          </cell>
          <cell r="AD50" t="e">
            <v>#NAME?</v>
          </cell>
          <cell r="AE50" t="e">
            <v>#NAME?</v>
          </cell>
          <cell r="AF50" t="e">
            <v>#NAME?</v>
          </cell>
          <cell r="AG50" t="e">
            <v>#NAME?</v>
          </cell>
          <cell r="AH50" t="e">
            <v>#NAME?</v>
          </cell>
          <cell r="AI50" t="e">
            <v>#NAME?</v>
          </cell>
          <cell r="AJ50" t="e">
            <v>#NAME?</v>
          </cell>
          <cell r="AK50" t="e">
            <v>#NAME?</v>
          </cell>
          <cell r="AL50" t="e">
            <v>#NAME?</v>
          </cell>
          <cell r="AM50" t="e">
            <v>#NAME?</v>
          </cell>
          <cell r="AN50" t="e">
            <v>#NAME?</v>
          </cell>
          <cell r="AO50" t="e">
            <v>#NAME?</v>
          </cell>
          <cell r="AP50" t="e">
            <v>#NAME?</v>
          </cell>
          <cell r="AQ50" t="e">
            <v>#NAME?</v>
          </cell>
          <cell r="AR50" t="e">
            <v>#NAME?</v>
          </cell>
          <cell r="AS50" t="e">
            <v>#NAME?</v>
          </cell>
          <cell r="AT50" t="e">
            <v>#NAME?</v>
          </cell>
          <cell r="AU50" t="e">
            <v>#NAME?</v>
          </cell>
          <cell r="AV50" t="e">
            <v>#NAME?</v>
          </cell>
          <cell r="AW50" t="e">
            <v>#NAME?</v>
          </cell>
          <cell r="AX50" t="e">
            <v>#NAME?</v>
          </cell>
          <cell r="AY50" t="e">
            <v>#NAME?</v>
          </cell>
          <cell r="AZ50" t="e">
            <v>#NAME?</v>
          </cell>
          <cell r="BA50" t="e">
            <v>#NAME?</v>
          </cell>
          <cell r="BB50" t="e">
            <v>#NAME?</v>
          </cell>
          <cell r="BC50" t="e">
            <v>#NAME?</v>
          </cell>
          <cell r="BD50" t="e">
            <v>#NAME?</v>
          </cell>
          <cell r="BE50" t="e">
            <v>#NAME?</v>
          </cell>
          <cell r="BF50" t="e">
            <v>#NAME?</v>
          </cell>
          <cell r="BG50" t="e">
            <v>#NAME?</v>
          </cell>
          <cell r="BH50" t="e">
            <v>#NAME?</v>
          </cell>
          <cell r="BI50" t="e">
            <v>#NAME?</v>
          </cell>
        </row>
        <row r="51">
          <cell r="C51" t="str">
            <v>Capitalised interest &amp; fees</v>
          </cell>
          <cell r="I51" t="e">
            <v>#NAME?</v>
          </cell>
          <cell r="J51" t="e">
            <v>#NAME?</v>
          </cell>
          <cell r="K51" t="e">
            <v>#NAME?</v>
          </cell>
          <cell r="L51" t="e">
            <v>#NAME?</v>
          </cell>
          <cell r="M51" t="e">
            <v>#NAME?</v>
          </cell>
          <cell r="N51" t="e">
            <v>#NAME?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  <cell r="T51" t="e">
            <v>#NAME?</v>
          </cell>
          <cell r="U51" t="e">
            <v>#NAME?</v>
          </cell>
          <cell r="V51" t="e">
            <v>#NAME?</v>
          </cell>
          <cell r="W51" t="e">
            <v>#NAME?</v>
          </cell>
          <cell r="X51" t="e">
            <v>#NAME?</v>
          </cell>
          <cell r="Y51" t="e">
            <v>#NAME?</v>
          </cell>
          <cell r="Z51" t="e">
            <v>#NAME?</v>
          </cell>
          <cell r="AA51" t="e">
            <v>#NAME?</v>
          </cell>
          <cell r="AB51" t="e">
            <v>#NAME?</v>
          </cell>
          <cell r="AC51" t="e">
            <v>#NAME?</v>
          </cell>
          <cell r="AD51" t="e">
            <v>#NAME?</v>
          </cell>
          <cell r="AE51" t="e">
            <v>#NAME?</v>
          </cell>
          <cell r="AF51" t="e">
            <v>#NAME?</v>
          </cell>
          <cell r="AG51" t="e">
            <v>#NAME?</v>
          </cell>
          <cell r="AH51" t="e">
            <v>#NAME?</v>
          </cell>
          <cell r="AI51" t="e">
            <v>#NAME?</v>
          </cell>
          <cell r="AJ51" t="e">
            <v>#NAME?</v>
          </cell>
          <cell r="AK51" t="e">
            <v>#NAME?</v>
          </cell>
          <cell r="AL51" t="e">
            <v>#NAME?</v>
          </cell>
          <cell r="AM51" t="e">
            <v>#NAME?</v>
          </cell>
          <cell r="AN51" t="e">
            <v>#NAME?</v>
          </cell>
          <cell r="AO51" t="e">
            <v>#NAME?</v>
          </cell>
          <cell r="AP51" t="e">
            <v>#NAME?</v>
          </cell>
          <cell r="AQ51" t="e">
            <v>#NAME?</v>
          </cell>
          <cell r="AR51" t="e">
            <v>#NAME?</v>
          </cell>
          <cell r="AS51" t="e">
            <v>#NAME?</v>
          </cell>
          <cell r="AT51" t="e">
            <v>#NAME?</v>
          </cell>
          <cell r="AU51" t="e">
            <v>#NAME?</v>
          </cell>
          <cell r="AV51" t="e">
            <v>#NAME?</v>
          </cell>
          <cell r="AW51" t="e">
            <v>#NAME?</v>
          </cell>
          <cell r="AX51" t="e">
            <v>#NAME?</v>
          </cell>
          <cell r="AY51" t="e">
            <v>#NAME?</v>
          </cell>
          <cell r="AZ51" t="e">
            <v>#NAME?</v>
          </cell>
          <cell r="BA51" t="e">
            <v>#NAME?</v>
          </cell>
          <cell r="BB51" t="e">
            <v>#NAME?</v>
          </cell>
          <cell r="BC51" t="e">
            <v>#NAME?</v>
          </cell>
          <cell r="BD51" t="e">
            <v>#NAME?</v>
          </cell>
          <cell r="BE51" t="e">
            <v>#NAME?</v>
          </cell>
          <cell r="BF51" t="e">
            <v>#NAME?</v>
          </cell>
          <cell r="BG51" t="e">
            <v>#NAME?</v>
          </cell>
          <cell r="BH51" t="e">
            <v>#NAME?</v>
          </cell>
          <cell r="BI51" t="e">
            <v>#NAME?</v>
          </cell>
        </row>
        <row r="52">
          <cell r="I52" t="e">
            <v>#NAME?</v>
          </cell>
          <cell r="J52" t="e">
            <v>#NAME?</v>
          </cell>
          <cell r="K52" t="e">
            <v>#NAME?</v>
          </cell>
          <cell r="L52" t="e">
            <v>#NAME?</v>
          </cell>
          <cell r="M52" t="e">
            <v>#NAME?</v>
          </cell>
          <cell r="N52" t="e">
            <v>#NAME?</v>
          </cell>
          <cell r="O52" t="e">
            <v>#NAME?</v>
          </cell>
          <cell r="P52" t="e">
            <v>#NAME?</v>
          </cell>
          <cell r="Q52" t="e">
            <v>#NAME?</v>
          </cell>
          <cell r="R52" t="e">
            <v>#NAME?</v>
          </cell>
          <cell r="S52" t="e">
            <v>#NAME?</v>
          </cell>
          <cell r="T52" t="e">
            <v>#NAME?</v>
          </cell>
          <cell r="U52" t="e">
            <v>#NAME?</v>
          </cell>
          <cell r="V52" t="e">
            <v>#NAME?</v>
          </cell>
          <cell r="W52" t="e">
            <v>#NAME?</v>
          </cell>
          <cell r="X52" t="e">
            <v>#NAME?</v>
          </cell>
          <cell r="Y52" t="e">
            <v>#NAME?</v>
          </cell>
          <cell r="Z52" t="e">
            <v>#NAME?</v>
          </cell>
          <cell r="AA52" t="e">
            <v>#NAME?</v>
          </cell>
          <cell r="AB52" t="e">
            <v>#NAME?</v>
          </cell>
          <cell r="AC52" t="e">
            <v>#NAME?</v>
          </cell>
          <cell r="AD52" t="e">
            <v>#NAME?</v>
          </cell>
          <cell r="AE52" t="e">
            <v>#NAME?</v>
          </cell>
          <cell r="AF52" t="e">
            <v>#NAME?</v>
          </cell>
          <cell r="AG52" t="e">
            <v>#NAME?</v>
          </cell>
          <cell r="AH52" t="e">
            <v>#NAME?</v>
          </cell>
          <cell r="AI52" t="e">
            <v>#NAME?</v>
          </cell>
          <cell r="AJ52" t="e">
            <v>#NAME?</v>
          </cell>
          <cell r="AK52" t="e">
            <v>#NAME?</v>
          </cell>
          <cell r="AL52" t="e">
            <v>#NAME?</v>
          </cell>
          <cell r="AM52" t="e">
            <v>#NAME?</v>
          </cell>
          <cell r="AN52" t="e">
            <v>#NAME?</v>
          </cell>
          <cell r="AO52" t="e">
            <v>#NAME?</v>
          </cell>
          <cell r="AP52" t="e">
            <v>#NAME?</v>
          </cell>
          <cell r="AQ52" t="e">
            <v>#NAME?</v>
          </cell>
          <cell r="AR52" t="e">
            <v>#NAME?</v>
          </cell>
          <cell r="AS52" t="e">
            <v>#NAME?</v>
          </cell>
          <cell r="AT52" t="e">
            <v>#NAME?</v>
          </cell>
          <cell r="AU52" t="e">
            <v>#NAME?</v>
          </cell>
          <cell r="AV52" t="e">
            <v>#NAME?</v>
          </cell>
          <cell r="AW52" t="e">
            <v>#NAME?</v>
          </cell>
          <cell r="AX52" t="e">
            <v>#NAME?</v>
          </cell>
          <cell r="AY52" t="e">
            <v>#NAME?</v>
          </cell>
          <cell r="AZ52" t="e">
            <v>#NAME?</v>
          </cell>
          <cell r="BA52" t="e">
            <v>#NAME?</v>
          </cell>
          <cell r="BB52" t="e">
            <v>#NAME?</v>
          </cell>
          <cell r="BC52" t="e">
            <v>#NAME?</v>
          </cell>
          <cell r="BD52" t="e">
            <v>#NAME?</v>
          </cell>
          <cell r="BE52" t="e">
            <v>#NAME?</v>
          </cell>
          <cell r="BF52" t="e">
            <v>#NAME?</v>
          </cell>
          <cell r="BG52" t="e">
            <v>#NAME?</v>
          </cell>
          <cell r="BH52" t="e">
            <v>#NAME?</v>
          </cell>
          <cell r="BI52" t="e">
            <v>#NAME?</v>
          </cell>
        </row>
        <row r="54">
          <cell r="B54" t="str">
            <v>Finance Debtor Treatment (1=Yes, 0=No)</v>
          </cell>
          <cell r="D54">
            <v>1</v>
          </cell>
        </row>
        <row r="56">
          <cell r="B56" t="str">
            <v>Current Assets</v>
          </cell>
        </row>
        <row r="57">
          <cell r="C57" t="str">
            <v>VAT Debtor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</row>
        <row r="58">
          <cell r="C58" t="str">
            <v>Finance Debtor</v>
          </cell>
          <cell r="I58" t="e">
            <v>#NAME?</v>
          </cell>
          <cell r="J58" t="e">
            <v>#NAME?</v>
          </cell>
          <cell r="K58" t="e">
            <v>#NAME?</v>
          </cell>
          <cell r="L58" t="e">
            <v>#NAME?</v>
          </cell>
          <cell r="M58" t="e">
            <v>#NAME?</v>
          </cell>
          <cell r="N58" t="e">
            <v>#NAME?</v>
          </cell>
          <cell r="O58" t="e">
            <v>#NAME?</v>
          </cell>
          <cell r="P58" t="e">
            <v>#NAME?</v>
          </cell>
          <cell r="Q58" t="e">
            <v>#NAME?</v>
          </cell>
          <cell r="R58" t="e">
            <v>#NAME?</v>
          </cell>
          <cell r="S58" t="e">
            <v>#NAME?</v>
          </cell>
          <cell r="T58" t="e">
            <v>#NAME?</v>
          </cell>
          <cell r="U58" t="e">
            <v>#NAME?</v>
          </cell>
          <cell r="V58" t="e">
            <v>#NAME?</v>
          </cell>
          <cell r="W58" t="e">
            <v>#NAME?</v>
          </cell>
          <cell r="X58" t="e">
            <v>#NAME?</v>
          </cell>
          <cell r="Y58" t="e">
            <v>#NAME?</v>
          </cell>
          <cell r="Z58" t="e">
            <v>#NAME?</v>
          </cell>
          <cell r="AA58" t="e">
            <v>#NAME?</v>
          </cell>
          <cell r="AB58" t="e">
            <v>#NAME?</v>
          </cell>
          <cell r="AC58" t="e">
            <v>#NAME?</v>
          </cell>
          <cell r="AD58" t="e">
            <v>#NAME?</v>
          </cell>
          <cell r="AE58" t="e">
            <v>#NAME?</v>
          </cell>
          <cell r="AF58" t="e">
            <v>#NAME?</v>
          </cell>
          <cell r="AG58" t="e">
            <v>#NAME?</v>
          </cell>
          <cell r="AH58" t="e">
            <v>#NAME?</v>
          </cell>
          <cell r="AI58" t="e">
            <v>#NAME?</v>
          </cell>
          <cell r="AJ58" t="e">
            <v>#NAME?</v>
          </cell>
          <cell r="AK58" t="e">
            <v>#NAME?</v>
          </cell>
          <cell r="AL58" t="e">
            <v>#NAME?</v>
          </cell>
          <cell r="AM58" t="e">
            <v>#NAME?</v>
          </cell>
          <cell r="AN58" t="e">
            <v>#NAME?</v>
          </cell>
          <cell r="AO58" t="e">
            <v>#NAME?</v>
          </cell>
          <cell r="AP58" t="e">
            <v>#NAME?</v>
          </cell>
          <cell r="AQ58" t="e">
            <v>#NAME?</v>
          </cell>
          <cell r="AR58" t="e">
            <v>#NAME?</v>
          </cell>
          <cell r="AS58" t="e">
            <v>#NAME?</v>
          </cell>
          <cell r="AT58" t="e">
            <v>#NAME?</v>
          </cell>
          <cell r="AU58" t="e">
            <v>#NAME?</v>
          </cell>
          <cell r="AV58" t="e">
            <v>#NAME?</v>
          </cell>
          <cell r="AW58" t="e">
            <v>#NAME?</v>
          </cell>
          <cell r="AX58" t="e">
            <v>#NAME?</v>
          </cell>
          <cell r="AY58" t="e">
            <v>#NAME?</v>
          </cell>
          <cell r="AZ58" t="e">
            <v>#NAME?</v>
          </cell>
          <cell r="BA58" t="e">
            <v>#NAME?</v>
          </cell>
          <cell r="BB58" t="e">
            <v>#NAME?</v>
          </cell>
          <cell r="BC58" t="e">
            <v>#NAME?</v>
          </cell>
          <cell r="BD58" t="e">
            <v>#NAME?</v>
          </cell>
          <cell r="BE58" t="e">
            <v>#NAME?</v>
          </cell>
          <cell r="BF58" t="e">
            <v>#NAME?</v>
          </cell>
          <cell r="BG58" t="e">
            <v>#NAME?</v>
          </cell>
          <cell r="BH58" t="e">
            <v>#NAME?</v>
          </cell>
          <cell r="BI58" t="e">
            <v>#NAME?</v>
          </cell>
        </row>
        <row r="59">
          <cell r="C59" t="str">
            <v>Unitary Charge Control Account</v>
          </cell>
          <cell r="I59" t="e">
            <v>#NAME?</v>
          </cell>
          <cell r="J59" t="e">
            <v>#NAME?</v>
          </cell>
          <cell r="K59" t="e">
            <v>#NAME?</v>
          </cell>
          <cell r="L59" t="e">
            <v>#NAME?</v>
          </cell>
          <cell r="M59" t="e">
            <v>#NAME?</v>
          </cell>
          <cell r="N59" t="e">
            <v>#NAME?</v>
          </cell>
          <cell r="O59" t="e">
            <v>#NAME?</v>
          </cell>
          <cell r="P59" t="e">
            <v>#NAME?</v>
          </cell>
          <cell r="Q59" t="e">
            <v>#NAME?</v>
          </cell>
          <cell r="R59" t="e">
            <v>#NAME?</v>
          </cell>
          <cell r="S59" t="e">
            <v>#NAME?</v>
          </cell>
          <cell r="T59" t="e">
            <v>#NAME?</v>
          </cell>
          <cell r="U59" t="e">
            <v>#NAME?</v>
          </cell>
          <cell r="V59" t="e">
            <v>#NAME?</v>
          </cell>
          <cell r="W59" t="e">
            <v>#NAME?</v>
          </cell>
          <cell r="X59" t="e">
            <v>#NAME?</v>
          </cell>
          <cell r="Y59" t="e">
            <v>#NAME?</v>
          </cell>
          <cell r="Z59" t="e">
            <v>#NAME?</v>
          </cell>
          <cell r="AA59" t="e">
            <v>#NAME?</v>
          </cell>
          <cell r="AB59" t="e">
            <v>#NAME?</v>
          </cell>
          <cell r="AC59" t="e">
            <v>#NAME?</v>
          </cell>
          <cell r="AD59" t="e">
            <v>#NAME?</v>
          </cell>
          <cell r="AE59" t="e">
            <v>#NAME?</v>
          </cell>
          <cell r="AF59" t="e">
            <v>#NAME?</v>
          </cell>
          <cell r="AG59" t="e">
            <v>#NAME?</v>
          </cell>
          <cell r="AH59" t="e">
            <v>#NAME?</v>
          </cell>
          <cell r="AI59" t="e">
            <v>#NAME?</v>
          </cell>
          <cell r="AJ59" t="e">
            <v>#NAME?</v>
          </cell>
          <cell r="AK59" t="e">
            <v>#NAME?</v>
          </cell>
          <cell r="AL59" t="e">
            <v>#NAME?</v>
          </cell>
          <cell r="AM59" t="e">
            <v>#NAME?</v>
          </cell>
          <cell r="AN59" t="e">
            <v>#NAME?</v>
          </cell>
          <cell r="AO59" t="e">
            <v>#NAME?</v>
          </cell>
          <cell r="AP59" t="e">
            <v>#NAME?</v>
          </cell>
          <cell r="AQ59" t="e">
            <v>#NAME?</v>
          </cell>
          <cell r="AR59" t="e">
            <v>#NAME?</v>
          </cell>
          <cell r="AS59" t="e">
            <v>#NAME?</v>
          </cell>
          <cell r="AT59" t="e">
            <v>#NAME?</v>
          </cell>
          <cell r="AU59" t="e">
            <v>#NAME?</v>
          </cell>
          <cell r="AV59" t="e">
            <v>#NAME?</v>
          </cell>
          <cell r="AW59" t="e">
            <v>#NAME?</v>
          </cell>
          <cell r="AX59" t="e">
            <v>#NAME?</v>
          </cell>
          <cell r="AY59" t="e">
            <v>#NAME?</v>
          </cell>
          <cell r="AZ59" t="e">
            <v>#NAME?</v>
          </cell>
          <cell r="BA59" t="e">
            <v>#NAME?</v>
          </cell>
          <cell r="BB59" t="e">
            <v>#NAME?</v>
          </cell>
          <cell r="BC59" t="e">
            <v>#NAME?</v>
          </cell>
          <cell r="BD59" t="e">
            <v>#NAME?</v>
          </cell>
          <cell r="BE59" t="e">
            <v>#NAME?</v>
          </cell>
          <cell r="BF59" t="e">
            <v>#NAME?</v>
          </cell>
          <cell r="BG59" t="e">
            <v>#NAME?</v>
          </cell>
          <cell r="BH59" t="e">
            <v>#NAME?</v>
          </cell>
          <cell r="BI59" t="e">
            <v>#NAME?</v>
          </cell>
        </row>
        <row r="60">
          <cell r="C60" t="str">
            <v>Debtors</v>
          </cell>
          <cell r="I60" t="e">
            <v>#NAME?</v>
          </cell>
          <cell r="J60" t="e">
            <v>#NAME?</v>
          </cell>
          <cell r="K60" t="e">
            <v>#NAME?</v>
          </cell>
          <cell r="L60" t="e">
            <v>#NAME?</v>
          </cell>
          <cell r="M60" t="e">
            <v>#NAME?</v>
          </cell>
          <cell r="N60" t="e">
            <v>#NAME?</v>
          </cell>
          <cell r="O60" t="e">
            <v>#NAME?</v>
          </cell>
          <cell r="P60" t="e">
            <v>#NAME?</v>
          </cell>
          <cell r="Q60" t="e">
            <v>#NAME?</v>
          </cell>
          <cell r="R60" t="e">
            <v>#NAME?</v>
          </cell>
          <cell r="S60" t="e">
            <v>#NAME?</v>
          </cell>
          <cell r="T60" t="e">
            <v>#NAME?</v>
          </cell>
          <cell r="U60" t="e">
            <v>#NAME?</v>
          </cell>
          <cell r="V60" t="e">
            <v>#NAME?</v>
          </cell>
          <cell r="W60" t="e">
            <v>#NAME?</v>
          </cell>
          <cell r="X60" t="e">
            <v>#NAME?</v>
          </cell>
          <cell r="Y60" t="e">
            <v>#NAME?</v>
          </cell>
          <cell r="Z60" t="e">
            <v>#NAME?</v>
          </cell>
          <cell r="AA60" t="e">
            <v>#NAME?</v>
          </cell>
          <cell r="AB60" t="e">
            <v>#NAME?</v>
          </cell>
          <cell r="AC60" t="e">
            <v>#NAME?</v>
          </cell>
          <cell r="AD60" t="e">
            <v>#NAME?</v>
          </cell>
          <cell r="AE60" t="e">
            <v>#NAME?</v>
          </cell>
          <cell r="AF60" t="e">
            <v>#NAME?</v>
          </cell>
          <cell r="AG60" t="e">
            <v>#NAME?</v>
          </cell>
          <cell r="AH60" t="e">
            <v>#NAME?</v>
          </cell>
          <cell r="AI60" t="e">
            <v>#NAME?</v>
          </cell>
          <cell r="AJ60" t="e">
            <v>#NAME?</v>
          </cell>
          <cell r="AK60" t="e">
            <v>#NAME?</v>
          </cell>
          <cell r="AL60" t="e">
            <v>#NAME?</v>
          </cell>
          <cell r="AM60" t="e">
            <v>#NAME?</v>
          </cell>
          <cell r="AN60" t="e">
            <v>#NAME?</v>
          </cell>
          <cell r="AO60" t="e">
            <v>#NAME?</v>
          </cell>
          <cell r="AP60" t="e">
            <v>#NAME?</v>
          </cell>
          <cell r="AQ60" t="e">
            <v>#NAME?</v>
          </cell>
          <cell r="AR60" t="e">
            <v>#NAME?</v>
          </cell>
          <cell r="AS60" t="e">
            <v>#NAME?</v>
          </cell>
          <cell r="AT60" t="e">
            <v>#NAME?</v>
          </cell>
          <cell r="AU60" t="e">
            <v>#NAME?</v>
          </cell>
          <cell r="AV60" t="e">
            <v>#NAME?</v>
          </cell>
          <cell r="AW60" t="e">
            <v>#NAME?</v>
          </cell>
          <cell r="AX60" t="e">
            <v>#NAME?</v>
          </cell>
          <cell r="AY60" t="e">
            <v>#NAME?</v>
          </cell>
          <cell r="AZ60" t="e">
            <v>#NAME?</v>
          </cell>
          <cell r="BA60" t="e">
            <v>#NAME?</v>
          </cell>
          <cell r="BB60" t="e">
            <v>#NAME?</v>
          </cell>
          <cell r="BC60" t="e">
            <v>#NAME?</v>
          </cell>
          <cell r="BD60" t="e">
            <v>#NAME?</v>
          </cell>
          <cell r="BE60" t="e">
            <v>#NAME?</v>
          </cell>
          <cell r="BF60" t="e">
            <v>#NAME?</v>
          </cell>
          <cell r="BG60" t="e">
            <v>#NAME?</v>
          </cell>
          <cell r="BH60" t="e">
            <v>#NAME?</v>
          </cell>
          <cell r="BI60" t="e">
            <v>#NAME?</v>
          </cell>
        </row>
        <row r="61">
          <cell r="C61" t="str">
            <v>Debt Service Reserve Account</v>
          </cell>
          <cell r="I61" t="e">
            <v>#NAME?</v>
          </cell>
          <cell r="J61" t="e">
            <v>#NAME?</v>
          </cell>
          <cell r="K61" t="e">
            <v>#NAME?</v>
          </cell>
          <cell r="L61" t="e">
            <v>#NAME?</v>
          </cell>
          <cell r="M61" t="e">
            <v>#NAME?</v>
          </cell>
          <cell r="N61" t="e">
            <v>#NAME?</v>
          </cell>
          <cell r="O61" t="e">
            <v>#NAME?</v>
          </cell>
          <cell r="P61" t="e">
            <v>#NAME?</v>
          </cell>
          <cell r="Q61" t="e">
            <v>#NAME?</v>
          </cell>
          <cell r="R61" t="e">
            <v>#NAME?</v>
          </cell>
          <cell r="S61" t="e">
            <v>#NAME?</v>
          </cell>
          <cell r="T61" t="e">
            <v>#NAME?</v>
          </cell>
          <cell r="U61" t="e">
            <v>#NAME?</v>
          </cell>
          <cell r="V61" t="e">
            <v>#NAME?</v>
          </cell>
          <cell r="W61" t="e">
            <v>#NAME?</v>
          </cell>
          <cell r="X61" t="e">
            <v>#NAME?</v>
          </cell>
          <cell r="Y61" t="e">
            <v>#NAME?</v>
          </cell>
          <cell r="Z61" t="e">
            <v>#NAME?</v>
          </cell>
          <cell r="AA61" t="e">
            <v>#NAME?</v>
          </cell>
          <cell r="AB61" t="e">
            <v>#NAME?</v>
          </cell>
          <cell r="AC61" t="e">
            <v>#NAME?</v>
          </cell>
          <cell r="AD61" t="e">
            <v>#NAME?</v>
          </cell>
          <cell r="AE61" t="e">
            <v>#NAME?</v>
          </cell>
          <cell r="AF61" t="e">
            <v>#NAME?</v>
          </cell>
          <cell r="AG61" t="e">
            <v>#NAME?</v>
          </cell>
          <cell r="AH61" t="e">
            <v>#NAME?</v>
          </cell>
          <cell r="AI61" t="e">
            <v>#NAME?</v>
          </cell>
          <cell r="AJ61" t="e">
            <v>#NAME?</v>
          </cell>
          <cell r="AK61" t="e">
            <v>#NAME?</v>
          </cell>
          <cell r="AL61" t="e">
            <v>#NAME?</v>
          </cell>
          <cell r="AM61" t="e">
            <v>#NAME?</v>
          </cell>
          <cell r="AN61" t="e">
            <v>#NAME?</v>
          </cell>
          <cell r="AO61" t="e">
            <v>#NAME?</v>
          </cell>
          <cell r="AP61" t="e">
            <v>#NAME?</v>
          </cell>
          <cell r="AQ61" t="e">
            <v>#NAME?</v>
          </cell>
          <cell r="AR61" t="e">
            <v>#NAME?</v>
          </cell>
          <cell r="AS61" t="e">
            <v>#NAME?</v>
          </cell>
          <cell r="AT61" t="e">
            <v>#NAME?</v>
          </cell>
          <cell r="AU61" t="e">
            <v>#NAME?</v>
          </cell>
          <cell r="AV61" t="e">
            <v>#NAME?</v>
          </cell>
          <cell r="AW61" t="e">
            <v>#NAME?</v>
          </cell>
          <cell r="AX61" t="e">
            <v>#NAME?</v>
          </cell>
          <cell r="AY61" t="e">
            <v>#NAME?</v>
          </cell>
          <cell r="AZ61" t="e">
            <v>#NAME?</v>
          </cell>
          <cell r="BA61" t="e">
            <v>#NAME?</v>
          </cell>
          <cell r="BB61" t="e">
            <v>#NAME?</v>
          </cell>
          <cell r="BC61" t="e">
            <v>#NAME?</v>
          </cell>
          <cell r="BD61" t="e">
            <v>#NAME?</v>
          </cell>
          <cell r="BE61" t="e">
            <v>#NAME?</v>
          </cell>
          <cell r="BF61" t="e">
            <v>#NAME?</v>
          </cell>
          <cell r="BG61" t="e">
            <v>#NAME?</v>
          </cell>
          <cell r="BH61" t="e">
            <v>#NAME?</v>
          </cell>
          <cell r="BI61" t="e">
            <v>#NAME?</v>
          </cell>
        </row>
        <row r="62">
          <cell r="C62" t="str">
            <v>Lifecycle Maintenance Reserve</v>
          </cell>
          <cell r="I62" t="e">
            <v>#NAME?</v>
          </cell>
          <cell r="J62" t="e">
            <v>#NAME?</v>
          </cell>
          <cell r="K62" t="e">
            <v>#NAME?</v>
          </cell>
          <cell r="L62" t="e">
            <v>#NAME?</v>
          </cell>
          <cell r="M62" t="e">
            <v>#NAME?</v>
          </cell>
          <cell r="N62" t="e">
            <v>#NAME?</v>
          </cell>
          <cell r="O62" t="e">
            <v>#NAME?</v>
          </cell>
          <cell r="P62" t="e">
            <v>#NAME?</v>
          </cell>
          <cell r="Q62" t="e">
            <v>#NAME?</v>
          </cell>
          <cell r="R62" t="e">
            <v>#NAME?</v>
          </cell>
          <cell r="S62" t="e">
            <v>#NAME?</v>
          </cell>
          <cell r="T62" t="e">
            <v>#NAME?</v>
          </cell>
          <cell r="U62" t="e">
            <v>#NAME?</v>
          </cell>
          <cell r="V62" t="e">
            <v>#NAME?</v>
          </cell>
          <cell r="W62" t="e">
            <v>#NAME?</v>
          </cell>
          <cell r="X62" t="e">
            <v>#NAME?</v>
          </cell>
          <cell r="Y62" t="e">
            <v>#NAME?</v>
          </cell>
          <cell r="Z62" t="e">
            <v>#NAME?</v>
          </cell>
          <cell r="AA62" t="e">
            <v>#NAME?</v>
          </cell>
          <cell r="AB62" t="e">
            <v>#NAME?</v>
          </cell>
          <cell r="AC62" t="e">
            <v>#NAME?</v>
          </cell>
          <cell r="AD62" t="e">
            <v>#NAME?</v>
          </cell>
          <cell r="AE62" t="e">
            <v>#NAME?</v>
          </cell>
          <cell r="AF62" t="e">
            <v>#NAME?</v>
          </cell>
          <cell r="AG62" t="e">
            <v>#NAME?</v>
          </cell>
          <cell r="AH62" t="e">
            <v>#NAME?</v>
          </cell>
          <cell r="AI62" t="e">
            <v>#NAME?</v>
          </cell>
          <cell r="AJ62" t="e">
            <v>#NAME?</v>
          </cell>
          <cell r="AK62" t="e">
            <v>#NAME?</v>
          </cell>
          <cell r="AL62" t="e">
            <v>#NAME?</v>
          </cell>
          <cell r="AM62" t="e">
            <v>#NAME?</v>
          </cell>
          <cell r="AN62" t="e">
            <v>#NAME?</v>
          </cell>
          <cell r="AO62" t="e">
            <v>#NAME?</v>
          </cell>
          <cell r="AP62" t="e">
            <v>#NAME?</v>
          </cell>
          <cell r="AQ62" t="e">
            <v>#NAME?</v>
          </cell>
          <cell r="AR62" t="e">
            <v>#NAME?</v>
          </cell>
          <cell r="AS62" t="e">
            <v>#NAME?</v>
          </cell>
          <cell r="AT62" t="e">
            <v>#NAME?</v>
          </cell>
          <cell r="AU62" t="e">
            <v>#NAME?</v>
          </cell>
          <cell r="AV62" t="e">
            <v>#NAME?</v>
          </cell>
          <cell r="AW62" t="e">
            <v>#NAME?</v>
          </cell>
          <cell r="AX62" t="e">
            <v>#NAME?</v>
          </cell>
          <cell r="AY62" t="e">
            <v>#NAME?</v>
          </cell>
          <cell r="AZ62" t="e">
            <v>#NAME?</v>
          </cell>
          <cell r="BA62" t="e">
            <v>#NAME?</v>
          </cell>
          <cell r="BB62" t="e">
            <v>#NAME?</v>
          </cell>
          <cell r="BC62" t="e">
            <v>#NAME?</v>
          </cell>
          <cell r="BD62" t="e">
            <v>#NAME?</v>
          </cell>
          <cell r="BE62" t="e">
            <v>#NAME?</v>
          </cell>
          <cell r="BF62" t="e">
            <v>#NAME?</v>
          </cell>
          <cell r="BG62" t="e">
            <v>#NAME?</v>
          </cell>
          <cell r="BH62" t="e">
            <v>#NAME?</v>
          </cell>
          <cell r="BI62" t="e">
            <v>#NAME?</v>
          </cell>
        </row>
        <row r="63">
          <cell r="C63" t="str">
            <v>Bond Proceeds Account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</row>
        <row r="64">
          <cell r="C64" t="str">
            <v>Cash</v>
          </cell>
          <cell r="I64" t="e">
            <v>#NAME?</v>
          </cell>
          <cell r="J64" t="e">
            <v>#NAME?</v>
          </cell>
          <cell r="K64" t="e">
            <v>#NAME?</v>
          </cell>
          <cell r="L64" t="e">
            <v>#NAME?</v>
          </cell>
          <cell r="M64" t="e">
            <v>#NAME?</v>
          </cell>
          <cell r="N64" t="e">
            <v>#NAME?</v>
          </cell>
          <cell r="O64" t="e">
            <v>#NAME?</v>
          </cell>
          <cell r="P64" t="e">
            <v>#NAME?</v>
          </cell>
          <cell r="Q64" t="e">
            <v>#NAME?</v>
          </cell>
          <cell r="R64" t="e">
            <v>#NAME?</v>
          </cell>
          <cell r="S64" t="e">
            <v>#NAME?</v>
          </cell>
          <cell r="T64" t="e">
            <v>#NAME?</v>
          </cell>
          <cell r="U64" t="e">
            <v>#NAME?</v>
          </cell>
          <cell r="V64" t="e">
            <v>#NAME?</v>
          </cell>
          <cell r="W64" t="e">
            <v>#NAME?</v>
          </cell>
          <cell r="X64" t="e">
            <v>#NAME?</v>
          </cell>
          <cell r="Y64" t="e">
            <v>#NAME?</v>
          </cell>
          <cell r="Z64" t="e">
            <v>#NAME?</v>
          </cell>
          <cell r="AA64" t="e">
            <v>#NAME?</v>
          </cell>
          <cell r="AB64" t="e">
            <v>#NAME?</v>
          </cell>
          <cell r="AC64" t="e">
            <v>#NAME?</v>
          </cell>
          <cell r="AD64" t="e">
            <v>#NAME?</v>
          </cell>
          <cell r="AE64" t="e">
            <v>#NAME?</v>
          </cell>
          <cell r="AF64" t="e">
            <v>#NAME?</v>
          </cell>
          <cell r="AG64" t="e">
            <v>#NAME?</v>
          </cell>
          <cell r="AH64" t="e">
            <v>#NAME?</v>
          </cell>
          <cell r="AI64" t="e">
            <v>#NAME?</v>
          </cell>
          <cell r="AJ64" t="e">
            <v>#NAME?</v>
          </cell>
          <cell r="AK64" t="e">
            <v>#NAME?</v>
          </cell>
          <cell r="AL64" t="e">
            <v>#NAME?</v>
          </cell>
          <cell r="AM64" t="e">
            <v>#NAME?</v>
          </cell>
          <cell r="AN64" t="e">
            <v>#NAME?</v>
          </cell>
          <cell r="AO64" t="e">
            <v>#NAME?</v>
          </cell>
          <cell r="AP64" t="e">
            <v>#NAME?</v>
          </cell>
          <cell r="AQ64" t="e">
            <v>#NAME?</v>
          </cell>
          <cell r="AR64" t="e">
            <v>#NAME?</v>
          </cell>
          <cell r="AS64" t="e">
            <v>#NAME?</v>
          </cell>
          <cell r="AT64" t="e">
            <v>#NAME?</v>
          </cell>
          <cell r="AU64" t="e">
            <v>#NAME?</v>
          </cell>
          <cell r="AV64" t="e">
            <v>#NAME?</v>
          </cell>
          <cell r="AW64" t="e">
            <v>#NAME?</v>
          </cell>
          <cell r="AX64" t="e">
            <v>#NAME?</v>
          </cell>
          <cell r="AY64" t="e">
            <v>#NAME?</v>
          </cell>
          <cell r="AZ64" t="e">
            <v>#NAME?</v>
          </cell>
          <cell r="BA64" t="e">
            <v>#NAME?</v>
          </cell>
          <cell r="BB64" t="e">
            <v>#NAME?</v>
          </cell>
          <cell r="BC64" t="e">
            <v>#NAME?</v>
          </cell>
          <cell r="BD64" t="e">
            <v>#NAME?</v>
          </cell>
          <cell r="BE64" t="e">
            <v>#NAME?</v>
          </cell>
          <cell r="BF64" t="e">
            <v>#NAME?</v>
          </cell>
          <cell r="BG64" t="e">
            <v>#NAME?</v>
          </cell>
          <cell r="BH64" t="e">
            <v>#NAME?</v>
          </cell>
          <cell r="BI64" t="e">
            <v>#NAME?</v>
          </cell>
        </row>
        <row r="65">
          <cell r="C65" t="str">
            <v>Tax paid in advance</v>
          </cell>
          <cell r="I65" t="e">
            <v>#NAME?</v>
          </cell>
          <cell r="J65" t="e">
            <v>#NAME?</v>
          </cell>
          <cell r="K65" t="e">
            <v>#NAME?</v>
          </cell>
          <cell r="L65" t="e">
            <v>#NAME?</v>
          </cell>
          <cell r="M65" t="e">
            <v>#NAME?</v>
          </cell>
          <cell r="N65" t="e">
            <v>#NAME?</v>
          </cell>
          <cell r="O65" t="e">
            <v>#NAME?</v>
          </cell>
          <cell r="P65" t="e">
            <v>#NAME?</v>
          </cell>
          <cell r="Q65" t="e">
            <v>#NAME?</v>
          </cell>
          <cell r="R65" t="e">
            <v>#NAME?</v>
          </cell>
          <cell r="S65" t="e">
            <v>#NAME?</v>
          </cell>
          <cell r="T65" t="e">
            <v>#NAME?</v>
          </cell>
          <cell r="U65" t="e">
            <v>#NAME?</v>
          </cell>
          <cell r="V65" t="e">
            <v>#NAME?</v>
          </cell>
          <cell r="W65" t="e">
            <v>#NAME?</v>
          </cell>
          <cell r="X65" t="e">
            <v>#NAME?</v>
          </cell>
          <cell r="Y65" t="e">
            <v>#NAME?</v>
          </cell>
          <cell r="Z65" t="e">
            <v>#NAME?</v>
          </cell>
          <cell r="AA65" t="e">
            <v>#NAME?</v>
          </cell>
          <cell r="AB65" t="e">
            <v>#NAME?</v>
          </cell>
          <cell r="AC65" t="e">
            <v>#NAME?</v>
          </cell>
          <cell r="AD65" t="e">
            <v>#NAME?</v>
          </cell>
          <cell r="AE65" t="e">
            <v>#NAME?</v>
          </cell>
          <cell r="AF65" t="e">
            <v>#NAME?</v>
          </cell>
          <cell r="AG65" t="e">
            <v>#NAME?</v>
          </cell>
          <cell r="AH65" t="e">
            <v>#NAME?</v>
          </cell>
          <cell r="AI65" t="e">
            <v>#NAME?</v>
          </cell>
          <cell r="AJ65" t="e">
            <v>#NAME?</v>
          </cell>
          <cell r="AK65" t="e">
            <v>#NAME?</v>
          </cell>
          <cell r="AL65" t="e">
            <v>#NAME?</v>
          </cell>
          <cell r="AM65" t="e">
            <v>#NAME?</v>
          </cell>
          <cell r="AN65" t="e">
            <v>#NAME?</v>
          </cell>
          <cell r="AO65" t="e">
            <v>#NAME?</v>
          </cell>
          <cell r="AP65" t="e">
            <v>#NAME?</v>
          </cell>
          <cell r="AQ65" t="e">
            <v>#NAME?</v>
          </cell>
          <cell r="AR65" t="e">
            <v>#NAME?</v>
          </cell>
          <cell r="AS65" t="e">
            <v>#NAME?</v>
          </cell>
          <cell r="AT65" t="e">
            <v>#NAME?</v>
          </cell>
          <cell r="AU65" t="e">
            <v>#NAME?</v>
          </cell>
          <cell r="AV65" t="e">
            <v>#NAME?</v>
          </cell>
          <cell r="AW65" t="e">
            <v>#NAME?</v>
          </cell>
          <cell r="AX65" t="e">
            <v>#NAME?</v>
          </cell>
          <cell r="AY65" t="e">
            <v>#NAME?</v>
          </cell>
          <cell r="AZ65" t="e">
            <v>#NAME?</v>
          </cell>
          <cell r="BA65" t="e">
            <v>#NAME?</v>
          </cell>
          <cell r="BB65" t="e">
            <v>#NAME?</v>
          </cell>
          <cell r="BC65" t="e">
            <v>#NAME?</v>
          </cell>
          <cell r="BD65" t="e">
            <v>#NAME?</v>
          </cell>
          <cell r="BE65" t="e">
            <v>#NAME?</v>
          </cell>
          <cell r="BF65" t="e">
            <v>#NAME?</v>
          </cell>
          <cell r="BG65" t="e">
            <v>#NAME?</v>
          </cell>
          <cell r="BH65" t="e">
            <v>#NAME?</v>
          </cell>
          <cell r="BI65" t="e">
            <v>#NAME?</v>
          </cell>
        </row>
        <row r="66">
          <cell r="I66" t="e">
            <v>#NAME?</v>
          </cell>
          <cell r="J66" t="e">
            <v>#NAME?</v>
          </cell>
          <cell r="K66" t="e">
            <v>#NAME?</v>
          </cell>
          <cell r="L66" t="e">
            <v>#NAME?</v>
          </cell>
          <cell r="M66" t="e">
            <v>#NAME?</v>
          </cell>
          <cell r="N66" t="e">
            <v>#NAME?</v>
          </cell>
          <cell r="O66" t="e">
            <v>#NAME?</v>
          </cell>
          <cell r="P66" t="e">
            <v>#NAME?</v>
          </cell>
          <cell r="Q66" t="e">
            <v>#NAME?</v>
          </cell>
          <cell r="R66" t="e">
            <v>#NAME?</v>
          </cell>
          <cell r="S66" t="e">
            <v>#NAME?</v>
          </cell>
          <cell r="T66" t="e">
            <v>#NAME?</v>
          </cell>
          <cell r="U66" t="e">
            <v>#NAME?</v>
          </cell>
          <cell r="V66" t="e">
            <v>#NAME?</v>
          </cell>
          <cell r="W66" t="e">
            <v>#NAME?</v>
          </cell>
          <cell r="X66" t="e">
            <v>#NAME?</v>
          </cell>
          <cell r="Y66" t="e">
            <v>#NAME?</v>
          </cell>
          <cell r="Z66" t="e">
            <v>#NAME?</v>
          </cell>
          <cell r="AA66" t="e">
            <v>#NAME?</v>
          </cell>
          <cell r="AB66" t="e">
            <v>#NAME?</v>
          </cell>
          <cell r="AC66" t="e">
            <v>#NAME?</v>
          </cell>
          <cell r="AD66" t="e">
            <v>#NAME?</v>
          </cell>
          <cell r="AE66" t="e">
            <v>#NAME?</v>
          </cell>
          <cell r="AF66" t="e">
            <v>#NAME?</v>
          </cell>
          <cell r="AG66" t="e">
            <v>#NAME?</v>
          </cell>
          <cell r="AH66" t="e">
            <v>#NAME?</v>
          </cell>
          <cell r="AI66" t="e">
            <v>#NAME?</v>
          </cell>
          <cell r="AJ66" t="e">
            <v>#NAME?</v>
          </cell>
          <cell r="AK66" t="e">
            <v>#NAME?</v>
          </cell>
          <cell r="AL66" t="e">
            <v>#NAME?</v>
          </cell>
          <cell r="AM66" t="e">
            <v>#NAME?</v>
          </cell>
          <cell r="AN66" t="e">
            <v>#NAME?</v>
          </cell>
          <cell r="AO66" t="e">
            <v>#NAME?</v>
          </cell>
          <cell r="AP66" t="e">
            <v>#NAME?</v>
          </cell>
          <cell r="AQ66" t="e">
            <v>#NAME?</v>
          </cell>
          <cell r="AR66" t="e">
            <v>#NAME?</v>
          </cell>
          <cell r="AS66" t="e">
            <v>#NAME?</v>
          </cell>
          <cell r="AT66" t="e">
            <v>#NAME?</v>
          </cell>
          <cell r="AU66" t="e">
            <v>#NAME?</v>
          </cell>
          <cell r="AV66" t="e">
            <v>#NAME?</v>
          </cell>
          <cell r="AW66" t="e">
            <v>#NAME?</v>
          </cell>
          <cell r="AX66" t="e">
            <v>#NAME?</v>
          </cell>
          <cell r="AY66" t="e">
            <v>#NAME?</v>
          </cell>
          <cell r="AZ66" t="e">
            <v>#NAME?</v>
          </cell>
          <cell r="BA66" t="e">
            <v>#NAME?</v>
          </cell>
          <cell r="BB66" t="e">
            <v>#NAME?</v>
          </cell>
          <cell r="BC66" t="e">
            <v>#NAME?</v>
          </cell>
          <cell r="BD66" t="e">
            <v>#NAME?</v>
          </cell>
          <cell r="BE66" t="e">
            <v>#NAME?</v>
          </cell>
          <cell r="BF66" t="e">
            <v>#NAME?</v>
          </cell>
          <cell r="BG66" t="e">
            <v>#NAME?</v>
          </cell>
          <cell r="BH66" t="e">
            <v>#NAME?</v>
          </cell>
          <cell r="BI66" t="e">
            <v>#NAME?</v>
          </cell>
        </row>
        <row r="68">
          <cell r="B68" t="str">
            <v>Total Assets</v>
          </cell>
          <cell r="I68" t="e">
            <v>#NAME?</v>
          </cell>
          <cell r="J68" t="e">
            <v>#NAME?</v>
          </cell>
          <cell r="K68" t="e">
            <v>#NAME?</v>
          </cell>
          <cell r="L68" t="e">
            <v>#NAME?</v>
          </cell>
          <cell r="M68" t="e">
            <v>#NAME?</v>
          </cell>
          <cell r="N68" t="e">
            <v>#NAME?</v>
          </cell>
          <cell r="O68" t="e">
            <v>#NAME?</v>
          </cell>
          <cell r="P68" t="e">
            <v>#NAME?</v>
          </cell>
          <cell r="Q68" t="e">
            <v>#NAME?</v>
          </cell>
          <cell r="R68" t="e">
            <v>#NAME?</v>
          </cell>
          <cell r="S68" t="e">
            <v>#NAME?</v>
          </cell>
          <cell r="T68" t="e">
            <v>#NAME?</v>
          </cell>
          <cell r="U68" t="e">
            <v>#NAME?</v>
          </cell>
          <cell r="V68" t="e">
            <v>#NAME?</v>
          </cell>
          <cell r="W68" t="e">
            <v>#NAME?</v>
          </cell>
          <cell r="X68" t="e">
            <v>#NAME?</v>
          </cell>
          <cell r="Y68" t="e">
            <v>#NAME?</v>
          </cell>
          <cell r="Z68" t="e">
            <v>#NAME?</v>
          </cell>
          <cell r="AA68" t="e">
            <v>#NAME?</v>
          </cell>
          <cell r="AB68" t="e">
            <v>#NAME?</v>
          </cell>
          <cell r="AC68" t="e">
            <v>#NAME?</v>
          </cell>
          <cell r="AD68" t="e">
            <v>#NAME?</v>
          </cell>
          <cell r="AE68" t="e">
            <v>#NAME?</v>
          </cell>
          <cell r="AF68" t="e">
            <v>#NAME?</v>
          </cell>
          <cell r="AG68" t="e">
            <v>#NAME?</v>
          </cell>
          <cell r="AH68" t="e">
            <v>#NAME?</v>
          </cell>
          <cell r="AI68" t="e">
            <v>#NAME?</v>
          </cell>
          <cell r="AJ68" t="e">
            <v>#NAME?</v>
          </cell>
          <cell r="AK68" t="e">
            <v>#NAME?</v>
          </cell>
          <cell r="AL68" t="e">
            <v>#NAME?</v>
          </cell>
          <cell r="AM68" t="e">
            <v>#NAME?</v>
          </cell>
          <cell r="AN68" t="e">
            <v>#NAME?</v>
          </cell>
          <cell r="AO68" t="e">
            <v>#NAME?</v>
          </cell>
          <cell r="AP68" t="e">
            <v>#NAME?</v>
          </cell>
          <cell r="AQ68" t="e">
            <v>#NAME?</v>
          </cell>
          <cell r="AR68" t="e">
            <v>#NAME?</v>
          </cell>
          <cell r="AS68" t="e">
            <v>#NAME?</v>
          </cell>
          <cell r="AT68" t="e">
            <v>#NAME?</v>
          </cell>
          <cell r="AU68" t="e">
            <v>#NAME?</v>
          </cell>
          <cell r="AV68" t="e">
            <v>#NAME?</v>
          </cell>
          <cell r="AW68" t="e">
            <v>#NAME?</v>
          </cell>
          <cell r="AX68" t="e">
            <v>#NAME?</v>
          </cell>
          <cell r="AY68" t="e">
            <v>#NAME?</v>
          </cell>
          <cell r="AZ68" t="e">
            <v>#NAME?</v>
          </cell>
          <cell r="BA68" t="e">
            <v>#NAME?</v>
          </cell>
          <cell r="BB68" t="e">
            <v>#NAME?</v>
          </cell>
          <cell r="BC68" t="e">
            <v>#NAME?</v>
          </cell>
          <cell r="BD68" t="e">
            <v>#NAME?</v>
          </cell>
          <cell r="BE68" t="e">
            <v>#NAME?</v>
          </cell>
          <cell r="BF68" t="e">
            <v>#NAME?</v>
          </cell>
          <cell r="BG68" t="e">
            <v>#NAME?</v>
          </cell>
          <cell r="BH68" t="e">
            <v>#NAME?</v>
          </cell>
          <cell r="BI68" t="e">
            <v>#NAME?</v>
          </cell>
        </row>
        <row r="70">
          <cell r="B70" t="str">
            <v>Liabilities</v>
          </cell>
        </row>
        <row r="72">
          <cell r="B72" t="str">
            <v>Current Liabilities</v>
          </cell>
        </row>
        <row r="73">
          <cell r="C73" t="str">
            <v>Taxation</v>
          </cell>
          <cell r="I73" t="e">
            <v>#NAME?</v>
          </cell>
          <cell r="J73" t="e">
            <v>#NAME?</v>
          </cell>
          <cell r="K73" t="e">
            <v>#NAME?</v>
          </cell>
          <cell r="L73" t="e">
            <v>#NAME?</v>
          </cell>
          <cell r="M73" t="e">
            <v>#NAME?</v>
          </cell>
          <cell r="N73" t="e">
            <v>#NAME?</v>
          </cell>
          <cell r="O73" t="e">
            <v>#NAME?</v>
          </cell>
          <cell r="P73" t="e">
            <v>#NAME?</v>
          </cell>
          <cell r="Q73" t="e">
            <v>#NAME?</v>
          </cell>
          <cell r="R73" t="e">
            <v>#NAME?</v>
          </cell>
          <cell r="S73" t="e">
            <v>#NAME?</v>
          </cell>
          <cell r="T73" t="e">
            <v>#NAME?</v>
          </cell>
          <cell r="U73" t="e">
            <v>#NAME?</v>
          </cell>
          <cell r="V73" t="e">
            <v>#NAME?</v>
          </cell>
          <cell r="W73" t="e">
            <v>#NAME?</v>
          </cell>
          <cell r="X73" t="e">
            <v>#NAME?</v>
          </cell>
          <cell r="Y73" t="e">
            <v>#NAME?</v>
          </cell>
          <cell r="Z73" t="e">
            <v>#NAME?</v>
          </cell>
          <cell r="AA73" t="e">
            <v>#NAME?</v>
          </cell>
          <cell r="AB73" t="e">
            <v>#NAME?</v>
          </cell>
          <cell r="AC73" t="e">
            <v>#NAME?</v>
          </cell>
          <cell r="AD73" t="e">
            <v>#NAME?</v>
          </cell>
          <cell r="AE73" t="e">
            <v>#NAME?</v>
          </cell>
          <cell r="AF73" t="e">
            <v>#NAME?</v>
          </cell>
          <cell r="AG73" t="e">
            <v>#NAME?</v>
          </cell>
          <cell r="AH73" t="e">
            <v>#NAME?</v>
          </cell>
          <cell r="AI73" t="e">
            <v>#NAME?</v>
          </cell>
          <cell r="AJ73" t="e">
            <v>#NAME?</v>
          </cell>
          <cell r="AK73" t="e">
            <v>#NAME?</v>
          </cell>
          <cell r="AL73" t="e">
            <v>#NAME?</v>
          </cell>
          <cell r="AM73" t="e">
            <v>#NAME?</v>
          </cell>
          <cell r="AN73" t="e">
            <v>#NAME?</v>
          </cell>
          <cell r="AO73" t="e">
            <v>#NAME?</v>
          </cell>
          <cell r="AP73" t="e">
            <v>#NAME?</v>
          </cell>
          <cell r="AQ73" t="e">
            <v>#NAME?</v>
          </cell>
          <cell r="AR73" t="e">
            <v>#NAME?</v>
          </cell>
          <cell r="AS73" t="e">
            <v>#NAME?</v>
          </cell>
          <cell r="AT73" t="e">
            <v>#NAME?</v>
          </cell>
          <cell r="AU73" t="e">
            <v>#NAME?</v>
          </cell>
          <cell r="AV73" t="e">
            <v>#NAME?</v>
          </cell>
          <cell r="AW73" t="e">
            <v>#NAME?</v>
          </cell>
          <cell r="AX73" t="e">
            <v>#NAME?</v>
          </cell>
          <cell r="AY73" t="e">
            <v>#NAME?</v>
          </cell>
          <cell r="AZ73" t="e">
            <v>#NAME?</v>
          </cell>
          <cell r="BA73" t="e">
            <v>#NAME?</v>
          </cell>
          <cell r="BB73" t="e">
            <v>#NAME?</v>
          </cell>
          <cell r="BC73" t="e">
            <v>#NAME?</v>
          </cell>
          <cell r="BD73" t="e">
            <v>#NAME?</v>
          </cell>
          <cell r="BE73" t="e">
            <v>#NAME?</v>
          </cell>
          <cell r="BF73" t="e">
            <v>#NAME?</v>
          </cell>
          <cell r="BG73" t="e">
            <v>#NAME?</v>
          </cell>
          <cell r="BH73" t="e">
            <v>#NAME?</v>
          </cell>
          <cell r="BI73" t="e">
            <v>#NAME?</v>
          </cell>
        </row>
        <row r="74">
          <cell r="C74" t="str">
            <v>Deferred Tax Provision</v>
          </cell>
          <cell r="I74" t="e">
            <v>#NAME?</v>
          </cell>
          <cell r="J74" t="e">
            <v>#NAME?</v>
          </cell>
          <cell r="K74" t="e">
            <v>#NAME?</v>
          </cell>
          <cell r="L74" t="e">
            <v>#NAME?</v>
          </cell>
          <cell r="M74" t="e">
            <v>#NAME?</v>
          </cell>
          <cell r="N74" t="e">
            <v>#NAME?</v>
          </cell>
          <cell r="O74" t="e">
            <v>#NAME?</v>
          </cell>
          <cell r="P74" t="e">
            <v>#NAME?</v>
          </cell>
          <cell r="Q74" t="e">
            <v>#NAME?</v>
          </cell>
          <cell r="R74" t="e">
            <v>#NAME?</v>
          </cell>
          <cell r="S74" t="e">
            <v>#NAME?</v>
          </cell>
          <cell r="T74" t="e">
            <v>#NAME?</v>
          </cell>
          <cell r="U74" t="e">
            <v>#NAME?</v>
          </cell>
          <cell r="V74" t="e">
            <v>#NAME?</v>
          </cell>
          <cell r="W74" t="e">
            <v>#NAME?</v>
          </cell>
          <cell r="X74" t="e">
            <v>#NAME?</v>
          </cell>
          <cell r="Y74" t="e">
            <v>#NAME?</v>
          </cell>
          <cell r="Z74" t="e">
            <v>#NAME?</v>
          </cell>
          <cell r="AA74" t="e">
            <v>#NAME?</v>
          </cell>
          <cell r="AB74" t="e">
            <v>#NAME?</v>
          </cell>
          <cell r="AC74" t="e">
            <v>#NAME?</v>
          </cell>
          <cell r="AD74" t="e">
            <v>#NAME?</v>
          </cell>
          <cell r="AE74" t="e">
            <v>#NAME?</v>
          </cell>
          <cell r="AF74" t="e">
            <v>#NAME?</v>
          </cell>
          <cell r="AG74" t="e">
            <v>#NAME?</v>
          </cell>
          <cell r="AH74" t="e">
            <v>#NAME?</v>
          </cell>
          <cell r="AI74" t="e">
            <v>#NAME?</v>
          </cell>
          <cell r="AJ74" t="e">
            <v>#NAME?</v>
          </cell>
          <cell r="AK74" t="e">
            <v>#NAME?</v>
          </cell>
          <cell r="AL74" t="e">
            <v>#NAME?</v>
          </cell>
          <cell r="AM74" t="e">
            <v>#NAME?</v>
          </cell>
          <cell r="AN74" t="e">
            <v>#NAME?</v>
          </cell>
          <cell r="AO74" t="e">
            <v>#NAME?</v>
          </cell>
          <cell r="AP74" t="e">
            <v>#NAME?</v>
          </cell>
          <cell r="AQ74" t="e">
            <v>#NAME?</v>
          </cell>
          <cell r="AR74" t="e">
            <v>#NAME?</v>
          </cell>
          <cell r="AS74" t="e">
            <v>#NAME?</v>
          </cell>
          <cell r="AT74" t="e">
            <v>#NAME?</v>
          </cell>
          <cell r="AU74" t="e">
            <v>#NAME?</v>
          </cell>
          <cell r="AV74" t="e">
            <v>#NAME?</v>
          </cell>
          <cell r="AW74" t="e">
            <v>#NAME?</v>
          </cell>
          <cell r="AX74" t="e">
            <v>#NAME?</v>
          </cell>
          <cell r="AY74" t="e">
            <v>#NAME?</v>
          </cell>
          <cell r="AZ74" t="e">
            <v>#NAME?</v>
          </cell>
          <cell r="BA74" t="e">
            <v>#NAME?</v>
          </cell>
          <cell r="BB74" t="e">
            <v>#NAME?</v>
          </cell>
          <cell r="BC74" t="e">
            <v>#NAME?</v>
          </cell>
          <cell r="BD74" t="e">
            <v>#NAME?</v>
          </cell>
          <cell r="BE74" t="e">
            <v>#NAME?</v>
          </cell>
          <cell r="BF74" t="e">
            <v>#NAME?</v>
          </cell>
          <cell r="BG74" t="e">
            <v>#NAME?</v>
          </cell>
          <cell r="BH74" t="e">
            <v>#NAME?</v>
          </cell>
          <cell r="BI74" t="e">
            <v>#NAME?</v>
          </cell>
        </row>
        <row r="75">
          <cell r="C75" t="str">
            <v>Creditors</v>
          </cell>
          <cell r="I75" t="e">
            <v>#NAME?</v>
          </cell>
          <cell r="J75" t="e">
            <v>#NAME?</v>
          </cell>
          <cell r="K75" t="e">
            <v>#NAME?</v>
          </cell>
          <cell r="L75" t="e">
            <v>#NAME?</v>
          </cell>
          <cell r="M75" t="e">
            <v>#NAME?</v>
          </cell>
          <cell r="N75" t="e">
            <v>#NAME?</v>
          </cell>
          <cell r="O75" t="e">
            <v>#NAME?</v>
          </cell>
          <cell r="P75" t="e">
            <v>#NAME?</v>
          </cell>
          <cell r="Q75" t="e">
            <v>#NAME?</v>
          </cell>
          <cell r="R75" t="e">
            <v>#NAME?</v>
          </cell>
          <cell r="S75" t="e">
            <v>#NAME?</v>
          </cell>
          <cell r="T75" t="e">
            <v>#NAME?</v>
          </cell>
          <cell r="U75" t="e">
            <v>#NAME?</v>
          </cell>
          <cell r="V75" t="e">
            <v>#NAME?</v>
          </cell>
          <cell r="W75" t="e">
            <v>#NAME?</v>
          </cell>
          <cell r="X75" t="e">
            <v>#NAME?</v>
          </cell>
          <cell r="Y75" t="e">
            <v>#NAME?</v>
          </cell>
          <cell r="Z75" t="e">
            <v>#NAME?</v>
          </cell>
          <cell r="AA75" t="e">
            <v>#NAME?</v>
          </cell>
          <cell r="AB75" t="e">
            <v>#NAME?</v>
          </cell>
          <cell r="AC75" t="e">
            <v>#NAME?</v>
          </cell>
          <cell r="AD75" t="e">
            <v>#NAME?</v>
          </cell>
          <cell r="AE75" t="e">
            <v>#NAME?</v>
          </cell>
          <cell r="AF75" t="e">
            <v>#NAME?</v>
          </cell>
          <cell r="AG75" t="e">
            <v>#NAME?</v>
          </cell>
          <cell r="AH75" t="e">
            <v>#NAME?</v>
          </cell>
          <cell r="AI75" t="e">
            <v>#NAME?</v>
          </cell>
          <cell r="AJ75" t="e">
            <v>#NAME?</v>
          </cell>
          <cell r="AK75" t="e">
            <v>#NAME?</v>
          </cell>
          <cell r="AL75" t="e">
            <v>#NAME?</v>
          </cell>
          <cell r="AM75" t="e">
            <v>#NAME?</v>
          </cell>
          <cell r="AN75" t="e">
            <v>#NAME?</v>
          </cell>
          <cell r="AO75" t="e">
            <v>#NAME?</v>
          </cell>
          <cell r="AP75" t="e">
            <v>#NAME?</v>
          </cell>
          <cell r="AQ75" t="e">
            <v>#NAME?</v>
          </cell>
          <cell r="AR75" t="e">
            <v>#NAME?</v>
          </cell>
          <cell r="AS75" t="e">
            <v>#NAME?</v>
          </cell>
          <cell r="AT75" t="e">
            <v>#NAME?</v>
          </cell>
          <cell r="AU75" t="e">
            <v>#NAME?</v>
          </cell>
          <cell r="AV75" t="e">
            <v>#NAME?</v>
          </cell>
          <cell r="AW75" t="e">
            <v>#NAME?</v>
          </cell>
          <cell r="AX75" t="e">
            <v>#NAME?</v>
          </cell>
          <cell r="AY75" t="e">
            <v>#NAME?</v>
          </cell>
          <cell r="AZ75" t="e">
            <v>#NAME?</v>
          </cell>
          <cell r="BA75" t="e">
            <v>#NAME?</v>
          </cell>
          <cell r="BB75" t="e">
            <v>#NAME?</v>
          </cell>
          <cell r="BC75" t="e">
            <v>#NAME?</v>
          </cell>
          <cell r="BD75" t="e">
            <v>#NAME?</v>
          </cell>
          <cell r="BE75" t="e">
            <v>#NAME?</v>
          </cell>
          <cell r="BF75" t="e">
            <v>#NAME?</v>
          </cell>
          <cell r="BG75" t="e">
            <v>#NAME?</v>
          </cell>
          <cell r="BH75" t="e">
            <v>#NAME?</v>
          </cell>
          <cell r="BI75" t="e">
            <v>#NAME?</v>
          </cell>
        </row>
        <row r="76">
          <cell r="I76" t="e">
            <v>#NAME?</v>
          </cell>
          <cell r="J76" t="e">
            <v>#NAME?</v>
          </cell>
          <cell r="K76" t="e">
            <v>#NAME?</v>
          </cell>
          <cell r="L76" t="e">
            <v>#NAME?</v>
          </cell>
          <cell r="M76" t="e">
            <v>#NAME?</v>
          </cell>
          <cell r="N76" t="e">
            <v>#NAME?</v>
          </cell>
          <cell r="O76" t="e">
            <v>#NAME?</v>
          </cell>
          <cell r="P76" t="e">
            <v>#NAME?</v>
          </cell>
          <cell r="Q76" t="e">
            <v>#NAME?</v>
          </cell>
          <cell r="R76" t="e">
            <v>#NAME?</v>
          </cell>
          <cell r="S76" t="e">
            <v>#NAME?</v>
          </cell>
          <cell r="T76" t="e">
            <v>#NAME?</v>
          </cell>
          <cell r="U76" t="e">
            <v>#NAME?</v>
          </cell>
          <cell r="V76" t="e">
            <v>#NAME?</v>
          </cell>
          <cell r="W76" t="e">
            <v>#NAME?</v>
          </cell>
          <cell r="X76" t="e">
            <v>#NAME?</v>
          </cell>
          <cell r="Y76" t="e">
            <v>#NAME?</v>
          </cell>
          <cell r="Z76" t="e">
            <v>#NAME?</v>
          </cell>
          <cell r="AA76" t="e">
            <v>#NAME?</v>
          </cell>
          <cell r="AB76" t="e">
            <v>#NAME?</v>
          </cell>
          <cell r="AC76" t="e">
            <v>#NAME?</v>
          </cell>
          <cell r="AD76" t="e">
            <v>#NAME?</v>
          </cell>
          <cell r="AE76" t="e">
            <v>#NAME?</v>
          </cell>
          <cell r="AF76" t="e">
            <v>#NAME?</v>
          </cell>
          <cell r="AG76" t="e">
            <v>#NAME?</v>
          </cell>
          <cell r="AH76" t="e">
            <v>#NAME?</v>
          </cell>
          <cell r="AI76" t="e">
            <v>#NAME?</v>
          </cell>
          <cell r="AJ76" t="e">
            <v>#NAME?</v>
          </cell>
          <cell r="AK76" t="e">
            <v>#NAME?</v>
          </cell>
          <cell r="AL76" t="e">
            <v>#NAME?</v>
          </cell>
          <cell r="AM76" t="e">
            <v>#NAME?</v>
          </cell>
          <cell r="AN76" t="e">
            <v>#NAME?</v>
          </cell>
          <cell r="AO76" t="e">
            <v>#NAME?</v>
          </cell>
          <cell r="AP76" t="e">
            <v>#NAME?</v>
          </cell>
          <cell r="AQ76" t="e">
            <v>#NAME?</v>
          </cell>
          <cell r="AR76" t="e">
            <v>#NAME?</v>
          </cell>
          <cell r="AS76" t="e">
            <v>#NAME?</v>
          </cell>
          <cell r="AT76" t="e">
            <v>#NAME?</v>
          </cell>
          <cell r="AU76" t="e">
            <v>#NAME?</v>
          </cell>
          <cell r="AV76" t="e">
            <v>#NAME?</v>
          </cell>
          <cell r="AW76" t="e">
            <v>#NAME?</v>
          </cell>
          <cell r="AX76" t="e">
            <v>#NAME?</v>
          </cell>
          <cell r="AY76" t="e">
            <v>#NAME?</v>
          </cell>
          <cell r="AZ76" t="e">
            <v>#NAME?</v>
          </cell>
          <cell r="BA76" t="e">
            <v>#NAME?</v>
          </cell>
          <cell r="BB76" t="e">
            <v>#NAME?</v>
          </cell>
          <cell r="BC76" t="e">
            <v>#NAME?</v>
          </cell>
          <cell r="BD76" t="e">
            <v>#NAME?</v>
          </cell>
          <cell r="BE76" t="e">
            <v>#NAME?</v>
          </cell>
          <cell r="BF76" t="e">
            <v>#NAME?</v>
          </cell>
          <cell r="BG76" t="e">
            <v>#NAME?</v>
          </cell>
          <cell r="BH76" t="e">
            <v>#NAME?</v>
          </cell>
          <cell r="BI76" t="e">
            <v>#NAME?</v>
          </cell>
        </row>
        <row r="79">
          <cell r="B79" t="str">
            <v>Non-Current Liabilities</v>
          </cell>
          <cell r="I79" t="e">
            <v>#NAME?</v>
          </cell>
          <cell r="J79" t="e">
            <v>#NAME?</v>
          </cell>
          <cell r="K79" t="e">
            <v>#NAME?</v>
          </cell>
          <cell r="L79" t="e">
            <v>#NAME?</v>
          </cell>
          <cell r="M79" t="e">
            <v>#NAME?</v>
          </cell>
          <cell r="N79" t="e">
            <v>#NAME?</v>
          </cell>
          <cell r="O79" t="e">
            <v>#NAME?</v>
          </cell>
          <cell r="P79" t="e">
            <v>#NAME?</v>
          </cell>
          <cell r="Q79" t="e">
            <v>#NAME?</v>
          </cell>
          <cell r="R79" t="e">
            <v>#NAME?</v>
          </cell>
          <cell r="S79" t="e">
            <v>#NAME?</v>
          </cell>
          <cell r="T79" t="e">
            <v>#NAME?</v>
          </cell>
          <cell r="U79" t="e">
            <v>#NAME?</v>
          </cell>
          <cell r="V79" t="e">
            <v>#NAME?</v>
          </cell>
          <cell r="W79" t="e">
            <v>#NAME?</v>
          </cell>
          <cell r="X79" t="e">
            <v>#NAME?</v>
          </cell>
          <cell r="Y79" t="e">
            <v>#NAME?</v>
          </cell>
          <cell r="Z79" t="e">
            <v>#NAME?</v>
          </cell>
          <cell r="AA79" t="e">
            <v>#NAME?</v>
          </cell>
          <cell r="AB79" t="e">
            <v>#NAME?</v>
          </cell>
          <cell r="AC79" t="e">
            <v>#NAME?</v>
          </cell>
          <cell r="AD79" t="e">
            <v>#NAME?</v>
          </cell>
          <cell r="AE79" t="e">
            <v>#NAME?</v>
          </cell>
          <cell r="AF79" t="e">
            <v>#NAME?</v>
          </cell>
          <cell r="AG79" t="e">
            <v>#NAME?</v>
          </cell>
          <cell r="AH79" t="e">
            <v>#NAME?</v>
          </cell>
          <cell r="AI79" t="e">
            <v>#NAME?</v>
          </cell>
          <cell r="AJ79" t="e">
            <v>#NAME?</v>
          </cell>
          <cell r="AK79" t="e">
            <v>#NAME?</v>
          </cell>
          <cell r="AL79" t="e">
            <v>#NAME?</v>
          </cell>
          <cell r="AM79" t="e">
            <v>#NAME?</v>
          </cell>
          <cell r="AN79" t="e">
            <v>#NAME?</v>
          </cell>
          <cell r="AO79" t="e">
            <v>#NAME?</v>
          </cell>
          <cell r="AP79" t="e">
            <v>#NAME?</v>
          </cell>
          <cell r="AQ79" t="e">
            <v>#NAME?</v>
          </cell>
          <cell r="AR79" t="e">
            <v>#NAME?</v>
          </cell>
          <cell r="AS79" t="e">
            <v>#NAME?</v>
          </cell>
          <cell r="AT79" t="e">
            <v>#NAME?</v>
          </cell>
          <cell r="AU79" t="e">
            <v>#NAME?</v>
          </cell>
          <cell r="AV79" t="e">
            <v>#NAME?</v>
          </cell>
          <cell r="AW79" t="e">
            <v>#NAME?</v>
          </cell>
          <cell r="AX79" t="e">
            <v>#NAME?</v>
          </cell>
          <cell r="AY79" t="e">
            <v>#NAME?</v>
          </cell>
          <cell r="AZ79" t="e">
            <v>#NAME?</v>
          </cell>
          <cell r="BA79" t="e">
            <v>#NAME?</v>
          </cell>
          <cell r="BB79" t="e">
            <v>#NAME?</v>
          </cell>
          <cell r="BC79" t="e">
            <v>#NAME?</v>
          </cell>
          <cell r="BD79" t="e">
            <v>#NAME?</v>
          </cell>
          <cell r="BE79" t="e">
            <v>#NAME?</v>
          </cell>
          <cell r="BF79" t="e">
            <v>#NAME?</v>
          </cell>
          <cell r="BG79" t="e">
            <v>#NAME?</v>
          </cell>
          <cell r="BH79" t="e">
            <v>#NAME?</v>
          </cell>
          <cell r="BI79" t="e">
            <v>#NAME?</v>
          </cell>
        </row>
        <row r="81">
          <cell r="I81" t="e">
            <v>#NAME?</v>
          </cell>
          <cell r="J81" t="e">
            <v>#NAME?</v>
          </cell>
          <cell r="K81" t="e">
            <v>#NAME?</v>
          </cell>
          <cell r="L81" t="e">
            <v>#NAME?</v>
          </cell>
          <cell r="M81" t="e">
            <v>#NAME?</v>
          </cell>
          <cell r="N81" t="e">
            <v>#NAME?</v>
          </cell>
          <cell r="O81" t="e">
            <v>#NAME?</v>
          </cell>
          <cell r="P81" t="e">
            <v>#NAME?</v>
          </cell>
          <cell r="Q81" t="e">
            <v>#NAME?</v>
          </cell>
          <cell r="R81" t="e">
            <v>#NAME?</v>
          </cell>
          <cell r="S81" t="e">
            <v>#NAME?</v>
          </cell>
          <cell r="T81" t="e">
            <v>#NAME?</v>
          </cell>
          <cell r="U81" t="e">
            <v>#NAME?</v>
          </cell>
          <cell r="V81" t="e">
            <v>#NAME?</v>
          </cell>
          <cell r="W81" t="e">
            <v>#NAME?</v>
          </cell>
          <cell r="X81" t="e">
            <v>#NAME?</v>
          </cell>
          <cell r="Y81" t="e">
            <v>#NAME?</v>
          </cell>
          <cell r="Z81" t="e">
            <v>#NAME?</v>
          </cell>
          <cell r="AA81" t="e">
            <v>#NAME?</v>
          </cell>
          <cell r="AB81" t="e">
            <v>#NAME?</v>
          </cell>
          <cell r="AC81" t="e">
            <v>#NAME?</v>
          </cell>
          <cell r="AD81" t="e">
            <v>#NAME?</v>
          </cell>
          <cell r="AE81" t="e">
            <v>#NAME?</v>
          </cell>
          <cell r="AF81" t="e">
            <v>#NAME?</v>
          </cell>
          <cell r="AG81" t="e">
            <v>#NAME?</v>
          </cell>
          <cell r="AH81" t="e">
            <v>#NAME?</v>
          </cell>
          <cell r="AI81" t="e">
            <v>#NAME?</v>
          </cell>
          <cell r="AJ81" t="e">
            <v>#NAME?</v>
          </cell>
          <cell r="AK81" t="e">
            <v>#NAME?</v>
          </cell>
          <cell r="AL81" t="e">
            <v>#NAME?</v>
          </cell>
          <cell r="AM81" t="e">
            <v>#NAME?</v>
          </cell>
          <cell r="AN81" t="e">
            <v>#NAME?</v>
          </cell>
          <cell r="AO81" t="e">
            <v>#NAME?</v>
          </cell>
          <cell r="AP81" t="e">
            <v>#NAME?</v>
          </cell>
          <cell r="AQ81" t="e">
            <v>#NAME?</v>
          </cell>
          <cell r="AR81" t="e">
            <v>#NAME?</v>
          </cell>
          <cell r="AS81" t="e">
            <v>#NAME?</v>
          </cell>
          <cell r="AT81" t="e">
            <v>#NAME?</v>
          </cell>
          <cell r="AU81" t="e">
            <v>#NAME?</v>
          </cell>
          <cell r="AV81" t="e">
            <v>#NAME?</v>
          </cell>
          <cell r="AW81" t="e">
            <v>#NAME?</v>
          </cell>
          <cell r="AX81" t="e">
            <v>#NAME?</v>
          </cell>
          <cell r="AY81" t="e">
            <v>#NAME?</v>
          </cell>
          <cell r="AZ81" t="e">
            <v>#NAME?</v>
          </cell>
          <cell r="BA81" t="e">
            <v>#NAME?</v>
          </cell>
          <cell r="BB81" t="e">
            <v>#NAME?</v>
          </cell>
          <cell r="BC81" t="e">
            <v>#NAME?</v>
          </cell>
          <cell r="BD81" t="e">
            <v>#NAME?</v>
          </cell>
          <cell r="BE81" t="e">
            <v>#NAME?</v>
          </cell>
          <cell r="BF81" t="e">
            <v>#NAME?</v>
          </cell>
          <cell r="BG81" t="e">
            <v>#NAME?</v>
          </cell>
          <cell r="BH81" t="e">
            <v>#NAME?</v>
          </cell>
          <cell r="BI81" t="e">
            <v>#NAME?</v>
          </cell>
        </row>
        <row r="83">
          <cell r="B83" t="str">
            <v>Total Liabilities</v>
          </cell>
          <cell r="I83" t="e">
            <v>#NAME?</v>
          </cell>
          <cell r="J83" t="e">
            <v>#NAME?</v>
          </cell>
          <cell r="K83" t="e">
            <v>#NAME?</v>
          </cell>
          <cell r="L83" t="e">
            <v>#NAME?</v>
          </cell>
          <cell r="M83" t="e">
            <v>#NAME?</v>
          </cell>
          <cell r="N83" t="e">
            <v>#NAME?</v>
          </cell>
          <cell r="O83" t="e">
            <v>#NAME?</v>
          </cell>
          <cell r="P83" t="e">
            <v>#NAME?</v>
          </cell>
          <cell r="Q83" t="e">
            <v>#NAME?</v>
          </cell>
          <cell r="R83" t="e">
            <v>#NAME?</v>
          </cell>
          <cell r="S83" t="e">
            <v>#NAME?</v>
          </cell>
          <cell r="T83" t="e">
            <v>#NAME?</v>
          </cell>
          <cell r="U83" t="e">
            <v>#NAME?</v>
          </cell>
          <cell r="V83" t="e">
            <v>#NAME?</v>
          </cell>
          <cell r="W83" t="e">
            <v>#NAME?</v>
          </cell>
          <cell r="X83" t="e">
            <v>#NAME?</v>
          </cell>
          <cell r="Y83" t="e">
            <v>#NAME?</v>
          </cell>
          <cell r="Z83" t="e">
            <v>#NAME?</v>
          </cell>
          <cell r="AA83" t="e">
            <v>#NAME?</v>
          </cell>
          <cell r="AB83" t="e">
            <v>#NAME?</v>
          </cell>
          <cell r="AC83" t="e">
            <v>#NAME?</v>
          </cell>
          <cell r="AD83" t="e">
            <v>#NAME?</v>
          </cell>
          <cell r="AE83" t="e">
            <v>#NAME?</v>
          </cell>
          <cell r="AF83" t="e">
            <v>#NAME?</v>
          </cell>
          <cell r="AG83" t="e">
            <v>#NAME?</v>
          </cell>
          <cell r="AH83" t="e">
            <v>#NAME?</v>
          </cell>
          <cell r="AI83" t="e">
            <v>#NAME?</v>
          </cell>
          <cell r="AJ83" t="e">
            <v>#NAME?</v>
          </cell>
          <cell r="AK83" t="e">
            <v>#NAME?</v>
          </cell>
          <cell r="AL83" t="e">
            <v>#NAME?</v>
          </cell>
          <cell r="AM83" t="e">
            <v>#NAME?</v>
          </cell>
          <cell r="AN83" t="e">
            <v>#NAME?</v>
          </cell>
          <cell r="AO83" t="e">
            <v>#NAME?</v>
          </cell>
          <cell r="AP83" t="e">
            <v>#NAME?</v>
          </cell>
          <cell r="AQ83" t="e">
            <v>#NAME?</v>
          </cell>
          <cell r="AR83" t="e">
            <v>#NAME?</v>
          </cell>
          <cell r="AS83" t="e">
            <v>#NAME?</v>
          </cell>
          <cell r="AT83" t="e">
            <v>#NAME?</v>
          </cell>
          <cell r="AU83" t="e">
            <v>#NAME?</v>
          </cell>
          <cell r="AV83" t="e">
            <v>#NAME?</v>
          </cell>
          <cell r="AW83" t="e">
            <v>#NAME?</v>
          </cell>
          <cell r="AX83" t="e">
            <v>#NAME?</v>
          </cell>
          <cell r="AY83" t="e">
            <v>#NAME?</v>
          </cell>
          <cell r="AZ83" t="e">
            <v>#NAME?</v>
          </cell>
          <cell r="BA83" t="e">
            <v>#NAME?</v>
          </cell>
          <cell r="BB83" t="e">
            <v>#NAME?</v>
          </cell>
          <cell r="BC83" t="e">
            <v>#NAME?</v>
          </cell>
          <cell r="BD83" t="e">
            <v>#NAME?</v>
          </cell>
          <cell r="BE83" t="e">
            <v>#NAME?</v>
          </cell>
          <cell r="BF83" t="e">
            <v>#NAME?</v>
          </cell>
          <cell r="BG83" t="e">
            <v>#NAME?</v>
          </cell>
          <cell r="BH83" t="e">
            <v>#NAME?</v>
          </cell>
          <cell r="BI83" t="e">
            <v>#NAME?</v>
          </cell>
        </row>
        <row r="85">
          <cell r="B85" t="str">
            <v>Net Assets</v>
          </cell>
          <cell r="I85" t="e">
            <v>#NAME?</v>
          </cell>
          <cell r="J85" t="e">
            <v>#NAME?</v>
          </cell>
          <cell r="K85" t="e">
            <v>#NAME?</v>
          </cell>
          <cell r="L85" t="e">
            <v>#NAME?</v>
          </cell>
          <cell r="M85" t="e">
            <v>#NAME?</v>
          </cell>
          <cell r="N85" t="e">
            <v>#NAME?</v>
          </cell>
          <cell r="O85" t="e">
            <v>#NAME?</v>
          </cell>
          <cell r="P85" t="e">
            <v>#NAME?</v>
          </cell>
          <cell r="Q85" t="e">
            <v>#NAME?</v>
          </cell>
          <cell r="R85" t="e">
            <v>#NAME?</v>
          </cell>
          <cell r="S85" t="e">
            <v>#NAME?</v>
          </cell>
          <cell r="T85" t="e">
            <v>#NAME?</v>
          </cell>
          <cell r="U85" t="e">
            <v>#NAME?</v>
          </cell>
          <cell r="V85" t="e">
            <v>#NAME?</v>
          </cell>
          <cell r="W85" t="e">
            <v>#NAME?</v>
          </cell>
          <cell r="X85" t="e">
            <v>#NAME?</v>
          </cell>
          <cell r="Y85" t="e">
            <v>#NAME?</v>
          </cell>
          <cell r="Z85" t="e">
            <v>#NAME?</v>
          </cell>
          <cell r="AA85" t="e">
            <v>#NAME?</v>
          </cell>
          <cell r="AB85" t="e">
            <v>#NAME?</v>
          </cell>
          <cell r="AC85" t="e">
            <v>#NAME?</v>
          </cell>
          <cell r="AD85" t="e">
            <v>#NAME?</v>
          </cell>
          <cell r="AE85" t="e">
            <v>#NAME?</v>
          </cell>
          <cell r="AF85" t="e">
            <v>#NAME?</v>
          </cell>
          <cell r="AG85" t="e">
            <v>#NAME?</v>
          </cell>
          <cell r="AH85" t="e">
            <v>#NAME?</v>
          </cell>
          <cell r="AI85" t="e">
            <v>#NAME?</v>
          </cell>
          <cell r="AJ85" t="e">
            <v>#NAME?</v>
          </cell>
          <cell r="AK85" t="e">
            <v>#NAME?</v>
          </cell>
          <cell r="AL85" t="e">
            <v>#NAME?</v>
          </cell>
          <cell r="AM85" t="e">
            <v>#NAME?</v>
          </cell>
          <cell r="AN85" t="e">
            <v>#NAME?</v>
          </cell>
          <cell r="AO85" t="e">
            <v>#NAME?</v>
          </cell>
          <cell r="AP85" t="e">
            <v>#NAME?</v>
          </cell>
          <cell r="AQ85" t="e">
            <v>#NAME?</v>
          </cell>
          <cell r="AR85" t="e">
            <v>#NAME?</v>
          </cell>
          <cell r="AS85" t="e">
            <v>#NAME?</v>
          </cell>
          <cell r="AT85" t="e">
            <v>#NAME?</v>
          </cell>
          <cell r="AU85" t="e">
            <v>#NAME?</v>
          </cell>
          <cell r="AV85" t="e">
            <v>#NAME?</v>
          </cell>
          <cell r="AW85" t="e">
            <v>#NAME?</v>
          </cell>
          <cell r="AX85" t="e">
            <v>#NAME?</v>
          </cell>
          <cell r="AY85" t="e">
            <v>#NAME?</v>
          </cell>
          <cell r="AZ85" t="e">
            <v>#NAME?</v>
          </cell>
          <cell r="BA85" t="e">
            <v>#NAME?</v>
          </cell>
          <cell r="BB85" t="e">
            <v>#NAME?</v>
          </cell>
          <cell r="BC85" t="e">
            <v>#NAME?</v>
          </cell>
          <cell r="BD85" t="e">
            <v>#NAME?</v>
          </cell>
          <cell r="BE85" t="e">
            <v>#NAME?</v>
          </cell>
          <cell r="BF85" t="e">
            <v>#NAME?</v>
          </cell>
          <cell r="BG85" t="e">
            <v>#NAME?</v>
          </cell>
          <cell r="BH85" t="e">
            <v>#NAME?</v>
          </cell>
          <cell r="BI85" t="e">
            <v>#NAME?</v>
          </cell>
        </row>
        <row r="87">
          <cell r="B87" t="str">
            <v>Shareholders Equity</v>
          </cell>
        </row>
        <row r="89">
          <cell r="C89" t="str">
            <v>Share Capital</v>
          </cell>
          <cell r="I89" t="e">
            <v>#NAME?</v>
          </cell>
          <cell r="J89" t="e">
            <v>#NAME?</v>
          </cell>
          <cell r="K89" t="e">
            <v>#NAME?</v>
          </cell>
          <cell r="L89" t="e">
            <v>#NAME?</v>
          </cell>
          <cell r="M89" t="e">
            <v>#NAME?</v>
          </cell>
          <cell r="N89" t="e">
            <v>#NAME?</v>
          </cell>
          <cell r="O89" t="e">
            <v>#NAME?</v>
          </cell>
          <cell r="P89" t="e">
            <v>#NAME?</v>
          </cell>
          <cell r="Q89" t="e">
            <v>#NAME?</v>
          </cell>
          <cell r="R89" t="e">
            <v>#NAME?</v>
          </cell>
          <cell r="S89" t="e">
            <v>#NAME?</v>
          </cell>
          <cell r="T89" t="e">
            <v>#NAME?</v>
          </cell>
          <cell r="U89" t="e">
            <v>#NAME?</v>
          </cell>
          <cell r="V89" t="e">
            <v>#NAME?</v>
          </cell>
          <cell r="W89" t="e">
            <v>#NAME?</v>
          </cell>
          <cell r="X89" t="e">
            <v>#NAME?</v>
          </cell>
          <cell r="Y89" t="e">
            <v>#NAME?</v>
          </cell>
          <cell r="Z89" t="e">
            <v>#NAME?</v>
          </cell>
          <cell r="AA89" t="e">
            <v>#NAME?</v>
          </cell>
          <cell r="AB89" t="e">
            <v>#NAME?</v>
          </cell>
          <cell r="AC89" t="e">
            <v>#NAME?</v>
          </cell>
          <cell r="AD89" t="e">
            <v>#NAME?</v>
          </cell>
          <cell r="AE89" t="e">
            <v>#NAME?</v>
          </cell>
          <cell r="AF89" t="e">
            <v>#NAME?</v>
          </cell>
          <cell r="AG89" t="e">
            <v>#NAME?</v>
          </cell>
          <cell r="AH89" t="e">
            <v>#NAME?</v>
          </cell>
          <cell r="AI89" t="e">
            <v>#NAME?</v>
          </cell>
          <cell r="AJ89" t="e">
            <v>#NAME?</v>
          </cell>
          <cell r="AK89" t="e">
            <v>#NAME?</v>
          </cell>
          <cell r="AL89" t="e">
            <v>#NAME?</v>
          </cell>
          <cell r="AM89" t="e">
            <v>#NAME?</v>
          </cell>
          <cell r="AN89" t="e">
            <v>#NAME?</v>
          </cell>
          <cell r="AO89" t="e">
            <v>#NAME?</v>
          </cell>
          <cell r="AP89" t="e">
            <v>#NAME?</v>
          </cell>
          <cell r="AQ89" t="e">
            <v>#NAME?</v>
          </cell>
          <cell r="AR89" t="e">
            <v>#NAME?</v>
          </cell>
          <cell r="AS89" t="e">
            <v>#NAME?</v>
          </cell>
          <cell r="AT89" t="e">
            <v>#NAME?</v>
          </cell>
          <cell r="AU89" t="e">
            <v>#NAME?</v>
          </cell>
          <cell r="AV89" t="e">
            <v>#NAME?</v>
          </cell>
          <cell r="AW89" t="e">
            <v>#NAME?</v>
          </cell>
          <cell r="AX89" t="e">
            <v>#NAME?</v>
          </cell>
          <cell r="AY89" t="e">
            <v>#NAME?</v>
          </cell>
          <cell r="AZ89" t="e">
            <v>#NAME?</v>
          </cell>
          <cell r="BA89" t="e">
            <v>#NAME?</v>
          </cell>
          <cell r="BB89" t="e">
            <v>#NAME?</v>
          </cell>
          <cell r="BC89" t="e">
            <v>#NAME?</v>
          </cell>
          <cell r="BD89" t="e">
            <v>#NAME?</v>
          </cell>
          <cell r="BE89" t="e">
            <v>#NAME?</v>
          </cell>
          <cell r="BF89" t="e">
            <v>#NAME?</v>
          </cell>
          <cell r="BG89" t="e">
            <v>#NAME?</v>
          </cell>
          <cell r="BH89" t="e">
            <v>#NAME?</v>
          </cell>
          <cell r="BI89" t="e">
            <v>#NAME?</v>
          </cell>
        </row>
        <row r="90">
          <cell r="C90" t="str">
            <v>Reserves</v>
          </cell>
        </row>
        <row r="91">
          <cell r="C91" t="str">
            <v>Retained Profits</v>
          </cell>
          <cell r="I91" t="e">
            <v>#NAME?</v>
          </cell>
          <cell r="J91" t="e">
            <v>#NAME?</v>
          </cell>
          <cell r="K91" t="e">
            <v>#NAME?</v>
          </cell>
          <cell r="L91" t="e">
            <v>#NAME?</v>
          </cell>
          <cell r="M91" t="e">
            <v>#NAME?</v>
          </cell>
          <cell r="N91" t="e">
            <v>#NAME?</v>
          </cell>
          <cell r="O91" t="e">
            <v>#NAME?</v>
          </cell>
          <cell r="P91" t="e">
            <v>#NAME?</v>
          </cell>
          <cell r="Q91" t="e">
            <v>#NAME?</v>
          </cell>
          <cell r="R91" t="e">
            <v>#NAME?</v>
          </cell>
          <cell r="S91" t="e">
            <v>#NAME?</v>
          </cell>
          <cell r="T91" t="e">
            <v>#NAME?</v>
          </cell>
          <cell r="U91" t="e">
            <v>#NAME?</v>
          </cell>
          <cell r="V91" t="e">
            <v>#NAME?</v>
          </cell>
          <cell r="W91" t="e">
            <v>#NAME?</v>
          </cell>
          <cell r="X91" t="e">
            <v>#NAME?</v>
          </cell>
          <cell r="Y91" t="e">
            <v>#NAME?</v>
          </cell>
          <cell r="Z91" t="e">
            <v>#NAME?</v>
          </cell>
          <cell r="AA91" t="e">
            <v>#NAME?</v>
          </cell>
          <cell r="AB91" t="e">
            <v>#NAME?</v>
          </cell>
          <cell r="AC91" t="e">
            <v>#NAME?</v>
          </cell>
          <cell r="AD91" t="e">
            <v>#NAME?</v>
          </cell>
          <cell r="AE91" t="e">
            <v>#NAME?</v>
          </cell>
          <cell r="AF91" t="e">
            <v>#NAME?</v>
          </cell>
          <cell r="AG91" t="e">
            <v>#NAME?</v>
          </cell>
          <cell r="AH91" t="e">
            <v>#NAME?</v>
          </cell>
          <cell r="AI91" t="e">
            <v>#NAME?</v>
          </cell>
          <cell r="AJ91" t="e">
            <v>#NAME?</v>
          </cell>
          <cell r="AK91" t="e">
            <v>#NAME?</v>
          </cell>
          <cell r="AL91" t="e">
            <v>#NAME?</v>
          </cell>
          <cell r="AM91" t="e">
            <v>#NAME?</v>
          </cell>
          <cell r="AN91" t="e">
            <v>#NAME?</v>
          </cell>
          <cell r="AO91" t="e">
            <v>#NAME?</v>
          </cell>
          <cell r="AP91" t="e">
            <v>#NAME?</v>
          </cell>
          <cell r="AQ91" t="e">
            <v>#NAME?</v>
          </cell>
          <cell r="AR91" t="e">
            <v>#NAME?</v>
          </cell>
          <cell r="AS91" t="e">
            <v>#NAME?</v>
          </cell>
          <cell r="AT91" t="e">
            <v>#NAME?</v>
          </cell>
          <cell r="AU91" t="e">
            <v>#NAME?</v>
          </cell>
          <cell r="AV91" t="e">
            <v>#NAME?</v>
          </cell>
          <cell r="AW91" t="e">
            <v>#NAME?</v>
          </cell>
          <cell r="AX91" t="e">
            <v>#NAME?</v>
          </cell>
          <cell r="AY91" t="e">
            <v>#NAME?</v>
          </cell>
          <cell r="AZ91" t="e">
            <v>#NAME?</v>
          </cell>
          <cell r="BA91" t="e">
            <v>#NAME?</v>
          </cell>
          <cell r="BB91" t="e">
            <v>#NAME?</v>
          </cell>
          <cell r="BC91" t="e">
            <v>#NAME?</v>
          </cell>
          <cell r="BD91" t="e">
            <v>#NAME?</v>
          </cell>
          <cell r="BE91" t="e">
            <v>#NAME?</v>
          </cell>
          <cell r="BF91" t="e">
            <v>#NAME?</v>
          </cell>
          <cell r="BG91" t="e">
            <v>#NAME?</v>
          </cell>
          <cell r="BH91" t="e">
            <v>#NAME?</v>
          </cell>
          <cell r="BI91" t="e">
            <v>#NAME?</v>
          </cell>
        </row>
        <row r="93">
          <cell r="B93" t="str">
            <v>Net Shareholders Equity</v>
          </cell>
          <cell r="I93" t="e">
            <v>#NAME?</v>
          </cell>
          <cell r="J93" t="e">
            <v>#NAME?</v>
          </cell>
          <cell r="K93" t="e">
            <v>#NAME?</v>
          </cell>
          <cell r="L93" t="e">
            <v>#NAME?</v>
          </cell>
          <cell r="M93" t="e">
            <v>#NAME?</v>
          </cell>
          <cell r="N93" t="e">
            <v>#NAME?</v>
          </cell>
          <cell r="O93" t="e">
            <v>#NAME?</v>
          </cell>
          <cell r="P93" t="e">
            <v>#NAME?</v>
          </cell>
          <cell r="Q93" t="e">
            <v>#NAME?</v>
          </cell>
          <cell r="R93" t="e">
            <v>#NAME?</v>
          </cell>
          <cell r="S93" t="e">
            <v>#NAME?</v>
          </cell>
          <cell r="T93" t="e">
            <v>#NAME?</v>
          </cell>
          <cell r="U93" t="e">
            <v>#NAME?</v>
          </cell>
          <cell r="V93" t="e">
            <v>#NAME?</v>
          </cell>
          <cell r="W93" t="e">
            <v>#NAME?</v>
          </cell>
          <cell r="X93" t="e">
            <v>#NAME?</v>
          </cell>
          <cell r="Y93" t="e">
            <v>#NAME?</v>
          </cell>
          <cell r="Z93" t="e">
            <v>#NAME?</v>
          </cell>
          <cell r="AA93" t="e">
            <v>#NAME?</v>
          </cell>
          <cell r="AB93" t="e">
            <v>#NAME?</v>
          </cell>
          <cell r="AC93" t="e">
            <v>#NAME?</v>
          </cell>
          <cell r="AD93" t="e">
            <v>#NAME?</v>
          </cell>
          <cell r="AE93" t="e">
            <v>#NAME?</v>
          </cell>
          <cell r="AF93" t="e">
            <v>#NAME?</v>
          </cell>
          <cell r="AG93" t="e">
            <v>#NAME?</v>
          </cell>
          <cell r="AH93" t="e">
            <v>#NAME?</v>
          </cell>
          <cell r="AI93" t="e">
            <v>#NAME?</v>
          </cell>
          <cell r="AJ93" t="e">
            <v>#NAME?</v>
          </cell>
          <cell r="AK93" t="e">
            <v>#NAME?</v>
          </cell>
          <cell r="AL93" t="e">
            <v>#NAME?</v>
          </cell>
          <cell r="AM93" t="e">
            <v>#NAME?</v>
          </cell>
          <cell r="AN93" t="e">
            <v>#NAME?</v>
          </cell>
          <cell r="AO93" t="e">
            <v>#NAME?</v>
          </cell>
          <cell r="AP93" t="e">
            <v>#NAME?</v>
          </cell>
          <cell r="AQ93" t="e">
            <v>#NAME?</v>
          </cell>
          <cell r="AR93" t="e">
            <v>#NAME?</v>
          </cell>
          <cell r="AS93" t="e">
            <v>#NAME?</v>
          </cell>
          <cell r="AT93" t="e">
            <v>#NAME?</v>
          </cell>
          <cell r="AU93" t="e">
            <v>#NAME?</v>
          </cell>
          <cell r="AV93" t="e">
            <v>#NAME?</v>
          </cell>
          <cell r="AW93" t="e">
            <v>#NAME?</v>
          </cell>
          <cell r="AX93" t="e">
            <v>#NAME?</v>
          </cell>
          <cell r="AY93" t="e">
            <v>#NAME?</v>
          </cell>
          <cell r="AZ93" t="e">
            <v>#NAME?</v>
          </cell>
          <cell r="BA93" t="e">
            <v>#NAME?</v>
          </cell>
          <cell r="BB93" t="e">
            <v>#NAME?</v>
          </cell>
          <cell r="BC93" t="e">
            <v>#NAME?</v>
          </cell>
          <cell r="BD93" t="e">
            <v>#NAME?</v>
          </cell>
          <cell r="BE93" t="e">
            <v>#NAME?</v>
          </cell>
          <cell r="BF93" t="e">
            <v>#NAME?</v>
          </cell>
          <cell r="BG93" t="e">
            <v>#NAME?</v>
          </cell>
          <cell r="BH93" t="e">
            <v>#NAME?</v>
          </cell>
          <cell r="BI93" t="e">
            <v>#NAME?</v>
          </cell>
        </row>
        <row r="95">
          <cell r="A95" t="str">
            <v>Assets - Liabilities - Equity (check)</v>
          </cell>
          <cell r="D95" t="e">
            <v>#NAME?</v>
          </cell>
          <cell r="I95" t="e">
            <v>#NAME?</v>
          </cell>
          <cell r="J95" t="e">
            <v>#NAME?</v>
          </cell>
          <cell r="K95" t="e">
            <v>#NAME?</v>
          </cell>
          <cell r="L95" t="e">
            <v>#NAME?</v>
          </cell>
          <cell r="M95" t="e">
            <v>#NAME?</v>
          </cell>
          <cell r="N95" t="e">
            <v>#NAME?</v>
          </cell>
          <cell r="O95" t="e">
            <v>#NAME?</v>
          </cell>
          <cell r="P95" t="e">
            <v>#NAME?</v>
          </cell>
          <cell r="Q95" t="e">
            <v>#NAME?</v>
          </cell>
          <cell r="R95" t="e">
            <v>#NAME?</v>
          </cell>
          <cell r="S95" t="e">
            <v>#NAME?</v>
          </cell>
          <cell r="T95" t="e">
            <v>#NAME?</v>
          </cell>
          <cell r="U95" t="e">
            <v>#NAME?</v>
          </cell>
          <cell r="V95" t="e">
            <v>#NAME?</v>
          </cell>
          <cell r="W95" t="e">
            <v>#NAME?</v>
          </cell>
          <cell r="X95" t="e">
            <v>#NAME?</v>
          </cell>
          <cell r="Y95" t="e">
            <v>#NAME?</v>
          </cell>
          <cell r="Z95" t="e">
            <v>#NAME?</v>
          </cell>
          <cell r="AA95" t="e">
            <v>#NAME?</v>
          </cell>
          <cell r="AB95" t="e">
            <v>#NAME?</v>
          </cell>
          <cell r="AC95" t="e">
            <v>#NAME?</v>
          </cell>
          <cell r="AD95" t="e">
            <v>#NAME?</v>
          </cell>
          <cell r="AE95" t="e">
            <v>#NAME?</v>
          </cell>
          <cell r="AF95" t="e">
            <v>#NAME?</v>
          </cell>
          <cell r="AG95" t="e">
            <v>#NAME?</v>
          </cell>
          <cell r="AH95" t="e">
            <v>#NAME?</v>
          </cell>
          <cell r="AI95" t="e">
            <v>#NAME?</v>
          </cell>
          <cell r="AJ95" t="e">
            <v>#NAME?</v>
          </cell>
          <cell r="AK95" t="e">
            <v>#NAME?</v>
          </cell>
          <cell r="AL95" t="e">
            <v>#NAME?</v>
          </cell>
          <cell r="AM95" t="e">
            <v>#NAME?</v>
          </cell>
          <cell r="AN95" t="e">
            <v>#NAME?</v>
          </cell>
          <cell r="AO95" t="e">
            <v>#NAME?</v>
          </cell>
          <cell r="AP95" t="e">
            <v>#NAME?</v>
          </cell>
          <cell r="AQ95" t="e">
            <v>#NAME?</v>
          </cell>
          <cell r="AR95" t="e">
            <v>#NAME?</v>
          </cell>
          <cell r="AS95" t="e">
            <v>#NAME?</v>
          </cell>
          <cell r="AT95" t="e">
            <v>#NAME?</v>
          </cell>
          <cell r="AU95" t="e">
            <v>#NAME?</v>
          </cell>
          <cell r="AV95" t="e">
            <v>#NAME?</v>
          </cell>
          <cell r="AW95" t="e">
            <v>#NAME?</v>
          </cell>
          <cell r="AX95" t="e">
            <v>#NAME?</v>
          </cell>
          <cell r="AY95" t="e">
            <v>#NAME?</v>
          </cell>
          <cell r="AZ95" t="e">
            <v>#NAME?</v>
          </cell>
          <cell r="BA95" t="e">
            <v>#NAME?</v>
          </cell>
          <cell r="BB95" t="e">
            <v>#NAME?</v>
          </cell>
          <cell r="BC95" t="e">
            <v>#NAME?</v>
          </cell>
          <cell r="BD95" t="e">
            <v>#NAME?</v>
          </cell>
          <cell r="BE95" t="e">
            <v>#NAME?</v>
          </cell>
          <cell r="BF95" t="e">
            <v>#NAME?</v>
          </cell>
          <cell r="BG95" t="e">
            <v>#NAME?</v>
          </cell>
          <cell r="BH95" t="e">
            <v>#NAME?</v>
          </cell>
          <cell r="BI95" t="e">
            <v>#NAME?</v>
          </cell>
        </row>
        <row r="99">
          <cell r="A99" t="str">
            <v>Cashflow Statement</v>
          </cell>
        </row>
        <row r="101">
          <cell r="B101" t="str">
            <v>Cashflow during Construction</v>
          </cell>
        </row>
        <row r="102">
          <cell r="C102" t="str">
            <v>Cost from CAPEX</v>
          </cell>
          <cell r="D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</row>
        <row r="104">
          <cell r="C104" t="str">
            <v>Financing fees</v>
          </cell>
          <cell r="D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</row>
        <row r="105">
          <cell r="C105" t="str">
            <v>VAT Paid on CAPEX &amp; Start-up</v>
          </cell>
          <cell r="D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</row>
        <row r="106">
          <cell r="C106" t="str">
            <v>VAT Reclaimed</v>
          </cell>
          <cell r="D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</row>
        <row r="109">
          <cell r="D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</row>
        <row r="111">
          <cell r="B111" t="str">
            <v>Funding Drawdown</v>
          </cell>
        </row>
        <row r="112">
          <cell r="C112" t="str">
            <v>Senior Debt Drawdown</v>
          </cell>
          <cell r="D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3">
          <cell r="C113" t="str">
            <v>Equity Bridge Drawdown</v>
          </cell>
          <cell r="D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</row>
        <row r="114">
          <cell r="C114" t="str">
            <v>Senior Bond Drawdown</v>
          </cell>
          <cell r="D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</row>
        <row r="115">
          <cell r="C115" t="str">
            <v>Construction Credit Drawdown</v>
          </cell>
          <cell r="D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</row>
        <row r="116">
          <cell r="C116" t="str">
            <v>Mezzanine Debt Drawdown</v>
          </cell>
          <cell r="D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</row>
        <row r="117">
          <cell r="C117" t="str">
            <v>Subordinated Debt Drawdown</v>
          </cell>
          <cell r="D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</row>
        <row r="118">
          <cell r="C118" t="str">
            <v>Equity</v>
          </cell>
          <cell r="D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</row>
        <row r="119"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</row>
        <row r="121">
          <cell r="B121" t="str">
            <v>Escrow Account / Bond Proceeds Acc</v>
          </cell>
        </row>
        <row r="122">
          <cell r="C122" t="str">
            <v>Payments into Escrow Account</v>
          </cell>
          <cell r="D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</row>
        <row r="123">
          <cell r="C123" t="str">
            <v>Payments from Escrow Account</v>
          </cell>
          <cell r="D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</row>
        <row r="124">
          <cell r="C124" t="str">
            <v>Interest Payment into Escrow</v>
          </cell>
          <cell r="D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</row>
        <row r="125">
          <cell r="C125" t="str">
            <v>Summary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</row>
        <row r="127">
          <cell r="B127" t="str">
            <v>Revenue</v>
          </cell>
        </row>
        <row r="128">
          <cell r="C128" t="str">
            <v>Revenue from Unitary Charge</v>
          </cell>
          <cell r="D128" t="e">
            <v>#NAME?</v>
          </cell>
          <cell r="I128" t="e">
            <v>#NAME?</v>
          </cell>
          <cell r="J128" t="e">
            <v>#NAME?</v>
          </cell>
          <cell r="K128" t="e">
            <v>#NAME?</v>
          </cell>
          <cell r="L128" t="e">
            <v>#NAME?</v>
          </cell>
          <cell r="M128" t="e">
            <v>#NAME?</v>
          </cell>
          <cell r="N128" t="e">
            <v>#NAME?</v>
          </cell>
          <cell r="O128" t="e">
            <v>#NAME?</v>
          </cell>
          <cell r="P128" t="e">
            <v>#NAME?</v>
          </cell>
          <cell r="Q128" t="e">
            <v>#NAME?</v>
          </cell>
          <cell r="R128" t="e">
            <v>#NAME?</v>
          </cell>
          <cell r="S128" t="e">
            <v>#NAME?</v>
          </cell>
          <cell r="T128" t="e">
            <v>#NAME?</v>
          </cell>
          <cell r="U128" t="e">
            <v>#NAME?</v>
          </cell>
          <cell r="V128" t="e">
            <v>#NAME?</v>
          </cell>
          <cell r="W128" t="e">
            <v>#NAME?</v>
          </cell>
          <cell r="X128" t="e">
            <v>#NAME?</v>
          </cell>
          <cell r="Y128" t="e">
            <v>#NAME?</v>
          </cell>
          <cell r="Z128" t="e">
            <v>#NAME?</v>
          </cell>
          <cell r="AA128" t="e">
            <v>#NAME?</v>
          </cell>
          <cell r="AB128" t="e">
            <v>#NAME?</v>
          </cell>
          <cell r="AC128" t="e">
            <v>#NAME?</v>
          </cell>
          <cell r="AD128" t="e">
            <v>#NAME?</v>
          </cell>
          <cell r="AE128" t="e">
            <v>#NAME?</v>
          </cell>
          <cell r="AF128" t="e">
            <v>#NAME?</v>
          </cell>
          <cell r="AG128" t="e">
            <v>#NAME?</v>
          </cell>
          <cell r="AH128" t="e">
            <v>#NAME?</v>
          </cell>
          <cell r="AI128" t="e">
            <v>#NAME?</v>
          </cell>
          <cell r="AJ128" t="e">
            <v>#NAME?</v>
          </cell>
          <cell r="AK128" t="e">
            <v>#NAME?</v>
          </cell>
          <cell r="AL128" t="e">
            <v>#NAME?</v>
          </cell>
          <cell r="AM128" t="e">
            <v>#NAME?</v>
          </cell>
          <cell r="AN128" t="e">
            <v>#NAME?</v>
          </cell>
          <cell r="AO128" t="e">
            <v>#NAME?</v>
          </cell>
          <cell r="AP128" t="e">
            <v>#NAME?</v>
          </cell>
          <cell r="AQ128" t="e">
            <v>#NAME?</v>
          </cell>
          <cell r="AR128" t="e">
            <v>#NAME?</v>
          </cell>
          <cell r="AS128" t="e">
            <v>#NAME?</v>
          </cell>
          <cell r="AT128" t="e">
            <v>#NAME?</v>
          </cell>
          <cell r="AU128" t="e">
            <v>#NAME?</v>
          </cell>
          <cell r="AV128" t="e">
            <v>#NAME?</v>
          </cell>
          <cell r="AW128" t="e">
            <v>#NAME?</v>
          </cell>
          <cell r="AX128" t="e">
            <v>#NAME?</v>
          </cell>
          <cell r="AY128" t="e">
            <v>#NAME?</v>
          </cell>
          <cell r="AZ128" t="e">
            <v>#NAME?</v>
          </cell>
          <cell r="BA128" t="e">
            <v>#NAME?</v>
          </cell>
          <cell r="BB128" t="e">
            <v>#NAME?</v>
          </cell>
          <cell r="BC128" t="e">
            <v>#NAME?</v>
          </cell>
          <cell r="BD128" t="e">
            <v>#NAME?</v>
          </cell>
          <cell r="BE128" t="e">
            <v>#NAME?</v>
          </cell>
          <cell r="BF128" t="e">
            <v>#NAME?</v>
          </cell>
          <cell r="BG128" t="e">
            <v>#NAME?</v>
          </cell>
          <cell r="BH128" t="e">
            <v>#NAME?</v>
          </cell>
          <cell r="BI128" t="e">
            <v>#NAME?</v>
          </cell>
        </row>
        <row r="130">
          <cell r="B130" t="str">
            <v>Cashflow during Operations</v>
          </cell>
        </row>
        <row r="131">
          <cell r="C131" t="str">
            <v>SPV Costs (Nominal)</v>
          </cell>
        </row>
        <row r="132">
          <cell r="C132" t="str">
            <v>Staff</v>
          </cell>
          <cell r="D132" t="e">
            <v>#NAME?</v>
          </cell>
          <cell r="I132" t="e">
            <v>#NAME?</v>
          </cell>
          <cell r="J132" t="e">
            <v>#NAME?</v>
          </cell>
          <cell r="K132" t="e">
            <v>#NAME?</v>
          </cell>
          <cell r="L132" t="e">
            <v>#NAME?</v>
          </cell>
          <cell r="M132" t="e">
            <v>#NAME?</v>
          </cell>
          <cell r="N132" t="e">
            <v>#NAME?</v>
          </cell>
          <cell r="O132" t="e">
            <v>#NAME?</v>
          </cell>
          <cell r="P132" t="e">
            <v>#NAME?</v>
          </cell>
          <cell r="Q132" t="e">
            <v>#NAME?</v>
          </cell>
          <cell r="R132" t="e">
            <v>#NAME?</v>
          </cell>
          <cell r="S132" t="e">
            <v>#NAME?</v>
          </cell>
          <cell r="T132" t="e">
            <v>#NAME?</v>
          </cell>
          <cell r="U132" t="e">
            <v>#NAME?</v>
          </cell>
          <cell r="V132" t="e">
            <v>#NAME?</v>
          </cell>
          <cell r="W132" t="e">
            <v>#NAME?</v>
          </cell>
          <cell r="X132" t="e">
            <v>#NAME?</v>
          </cell>
          <cell r="Y132" t="e">
            <v>#NAME?</v>
          </cell>
          <cell r="Z132" t="e">
            <v>#NAME?</v>
          </cell>
          <cell r="AA132" t="e">
            <v>#NAME?</v>
          </cell>
          <cell r="AB132" t="e">
            <v>#NAME?</v>
          </cell>
          <cell r="AC132" t="e">
            <v>#NAME?</v>
          </cell>
          <cell r="AD132" t="e">
            <v>#NAME?</v>
          </cell>
          <cell r="AE132" t="e">
            <v>#NAME?</v>
          </cell>
          <cell r="AF132" t="e">
            <v>#NAME?</v>
          </cell>
          <cell r="AG132" t="e">
            <v>#NAME?</v>
          </cell>
          <cell r="AH132" t="e">
            <v>#NAME?</v>
          </cell>
          <cell r="AI132" t="e">
            <v>#NAME?</v>
          </cell>
          <cell r="AJ132" t="e">
            <v>#NAME?</v>
          </cell>
          <cell r="AK132" t="e">
            <v>#NAME?</v>
          </cell>
          <cell r="AL132" t="e">
            <v>#NAME?</v>
          </cell>
          <cell r="AM132" t="e">
            <v>#NAME?</v>
          </cell>
          <cell r="AN132" t="e">
            <v>#NAME?</v>
          </cell>
          <cell r="AO132" t="e">
            <v>#NAME?</v>
          </cell>
          <cell r="AP132" t="e">
            <v>#NAME?</v>
          </cell>
          <cell r="AQ132" t="e">
            <v>#NAME?</v>
          </cell>
          <cell r="AR132" t="e">
            <v>#NAME?</v>
          </cell>
          <cell r="AS132" t="e">
            <v>#NAME?</v>
          </cell>
          <cell r="AT132" t="e">
            <v>#NAME?</v>
          </cell>
          <cell r="AU132" t="e">
            <v>#NAME?</v>
          </cell>
          <cell r="AV132" t="e">
            <v>#NAME?</v>
          </cell>
          <cell r="AW132" t="e">
            <v>#NAME?</v>
          </cell>
          <cell r="AX132" t="e">
            <v>#NAME?</v>
          </cell>
          <cell r="AY132" t="e">
            <v>#NAME?</v>
          </cell>
          <cell r="AZ132" t="e">
            <v>#NAME?</v>
          </cell>
          <cell r="BA132" t="e">
            <v>#NAME?</v>
          </cell>
          <cell r="BB132" t="e">
            <v>#NAME?</v>
          </cell>
          <cell r="BC132" t="e">
            <v>#NAME?</v>
          </cell>
          <cell r="BD132" t="e">
            <v>#NAME?</v>
          </cell>
          <cell r="BE132" t="e">
            <v>#NAME?</v>
          </cell>
          <cell r="BF132" t="e">
            <v>#NAME?</v>
          </cell>
          <cell r="BG132" t="e">
            <v>#NAME?</v>
          </cell>
          <cell r="BH132" t="e">
            <v>#NAME?</v>
          </cell>
          <cell r="BI132" t="e">
            <v>#NAME?</v>
          </cell>
        </row>
        <row r="133">
          <cell r="C133" t="str">
            <v>Staff Oncosts</v>
          </cell>
          <cell r="D133" t="e">
            <v>#NAME?</v>
          </cell>
          <cell r="I133" t="e">
            <v>#NAME?</v>
          </cell>
          <cell r="J133" t="e">
            <v>#NAME?</v>
          </cell>
          <cell r="K133" t="e">
            <v>#NAME?</v>
          </cell>
          <cell r="L133" t="e">
            <v>#NAME?</v>
          </cell>
          <cell r="M133" t="e">
            <v>#NAME?</v>
          </cell>
          <cell r="N133" t="e">
            <v>#NAME?</v>
          </cell>
          <cell r="O133" t="e">
            <v>#NAME?</v>
          </cell>
          <cell r="P133" t="e">
            <v>#NAME?</v>
          </cell>
          <cell r="Q133" t="e">
            <v>#NAME?</v>
          </cell>
          <cell r="R133" t="e">
            <v>#NAME?</v>
          </cell>
          <cell r="S133" t="e">
            <v>#NAME?</v>
          </cell>
          <cell r="T133" t="e">
            <v>#NAME?</v>
          </cell>
          <cell r="U133" t="e">
            <v>#NAME?</v>
          </cell>
          <cell r="V133" t="e">
            <v>#NAME?</v>
          </cell>
          <cell r="W133" t="e">
            <v>#NAME?</v>
          </cell>
          <cell r="X133" t="e">
            <v>#NAME?</v>
          </cell>
          <cell r="Y133" t="e">
            <v>#NAME?</v>
          </cell>
          <cell r="Z133" t="e">
            <v>#NAME?</v>
          </cell>
          <cell r="AA133" t="e">
            <v>#NAME?</v>
          </cell>
          <cell r="AB133" t="e">
            <v>#NAME?</v>
          </cell>
          <cell r="AC133" t="e">
            <v>#NAME?</v>
          </cell>
          <cell r="AD133" t="e">
            <v>#NAME?</v>
          </cell>
          <cell r="AE133" t="e">
            <v>#NAME?</v>
          </cell>
          <cell r="AF133" t="e">
            <v>#NAME?</v>
          </cell>
          <cell r="AG133" t="e">
            <v>#NAME?</v>
          </cell>
          <cell r="AH133" t="e">
            <v>#NAME?</v>
          </cell>
          <cell r="AI133" t="e">
            <v>#NAME?</v>
          </cell>
          <cell r="AJ133" t="e">
            <v>#NAME?</v>
          </cell>
          <cell r="AK133" t="e">
            <v>#NAME?</v>
          </cell>
          <cell r="AL133" t="e">
            <v>#NAME?</v>
          </cell>
          <cell r="AM133" t="e">
            <v>#NAME?</v>
          </cell>
          <cell r="AN133" t="e">
            <v>#NAME?</v>
          </cell>
          <cell r="AO133" t="e">
            <v>#NAME?</v>
          </cell>
          <cell r="AP133" t="e">
            <v>#NAME?</v>
          </cell>
          <cell r="AQ133" t="e">
            <v>#NAME?</v>
          </cell>
          <cell r="AR133" t="e">
            <v>#NAME?</v>
          </cell>
          <cell r="AS133" t="e">
            <v>#NAME?</v>
          </cell>
          <cell r="AT133" t="e">
            <v>#NAME?</v>
          </cell>
          <cell r="AU133" t="e">
            <v>#NAME?</v>
          </cell>
          <cell r="AV133" t="e">
            <v>#NAME?</v>
          </cell>
          <cell r="AW133" t="e">
            <v>#NAME?</v>
          </cell>
          <cell r="AX133" t="e">
            <v>#NAME?</v>
          </cell>
          <cell r="AY133" t="e">
            <v>#NAME?</v>
          </cell>
          <cell r="AZ133" t="e">
            <v>#NAME?</v>
          </cell>
          <cell r="BA133" t="e">
            <v>#NAME?</v>
          </cell>
          <cell r="BB133" t="e">
            <v>#NAME?</v>
          </cell>
          <cell r="BC133" t="e">
            <v>#NAME?</v>
          </cell>
          <cell r="BD133" t="e">
            <v>#NAME?</v>
          </cell>
          <cell r="BE133" t="e">
            <v>#NAME?</v>
          </cell>
          <cell r="BF133" t="e">
            <v>#NAME?</v>
          </cell>
          <cell r="BG133" t="e">
            <v>#NAME?</v>
          </cell>
          <cell r="BH133" t="e">
            <v>#NAME?</v>
          </cell>
          <cell r="BI133" t="e">
            <v>#NAME?</v>
          </cell>
        </row>
        <row r="134">
          <cell r="C134" t="str">
            <v>General Costs</v>
          </cell>
          <cell r="D134" t="e">
            <v>#NAME?</v>
          </cell>
          <cell r="I134" t="e">
            <v>#NAME?</v>
          </cell>
          <cell r="J134" t="e">
            <v>#NAME?</v>
          </cell>
          <cell r="K134" t="e">
            <v>#NAME?</v>
          </cell>
          <cell r="L134" t="e">
            <v>#NAME?</v>
          </cell>
          <cell r="M134" t="e">
            <v>#NAME?</v>
          </cell>
          <cell r="N134" t="e">
            <v>#NAME?</v>
          </cell>
          <cell r="O134" t="e">
            <v>#NAME?</v>
          </cell>
          <cell r="P134" t="e">
            <v>#NAME?</v>
          </cell>
          <cell r="Q134" t="e">
            <v>#NAME?</v>
          </cell>
          <cell r="R134" t="e">
            <v>#NAME?</v>
          </cell>
          <cell r="S134" t="e">
            <v>#NAME?</v>
          </cell>
          <cell r="T134" t="e">
            <v>#NAME?</v>
          </cell>
          <cell r="U134" t="e">
            <v>#NAME?</v>
          </cell>
          <cell r="V134" t="e">
            <v>#NAME?</v>
          </cell>
          <cell r="W134" t="e">
            <v>#NAME?</v>
          </cell>
          <cell r="X134" t="e">
            <v>#NAME?</v>
          </cell>
          <cell r="Y134" t="e">
            <v>#NAME?</v>
          </cell>
          <cell r="Z134" t="e">
            <v>#NAME?</v>
          </cell>
          <cell r="AA134" t="e">
            <v>#NAME?</v>
          </cell>
          <cell r="AB134" t="e">
            <v>#NAME?</v>
          </cell>
          <cell r="AC134" t="e">
            <v>#NAME?</v>
          </cell>
          <cell r="AD134" t="e">
            <v>#NAME?</v>
          </cell>
          <cell r="AE134" t="e">
            <v>#NAME?</v>
          </cell>
          <cell r="AF134" t="e">
            <v>#NAME?</v>
          </cell>
          <cell r="AG134" t="e">
            <v>#NAME?</v>
          </cell>
          <cell r="AH134" t="e">
            <v>#NAME?</v>
          </cell>
          <cell r="AI134" t="e">
            <v>#NAME?</v>
          </cell>
          <cell r="AJ134" t="e">
            <v>#NAME?</v>
          </cell>
          <cell r="AK134" t="e">
            <v>#NAME?</v>
          </cell>
          <cell r="AL134" t="e">
            <v>#NAME?</v>
          </cell>
          <cell r="AM134" t="e">
            <v>#NAME?</v>
          </cell>
          <cell r="AN134" t="e">
            <v>#NAME?</v>
          </cell>
          <cell r="AO134" t="e">
            <v>#NAME?</v>
          </cell>
          <cell r="AP134" t="e">
            <v>#NAME?</v>
          </cell>
          <cell r="AQ134" t="e">
            <v>#NAME?</v>
          </cell>
          <cell r="AR134" t="e">
            <v>#NAME?</v>
          </cell>
          <cell r="AS134" t="e">
            <v>#NAME?</v>
          </cell>
          <cell r="AT134" t="e">
            <v>#NAME?</v>
          </cell>
          <cell r="AU134" t="e">
            <v>#NAME?</v>
          </cell>
          <cell r="AV134" t="e">
            <v>#NAME?</v>
          </cell>
          <cell r="AW134" t="e">
            <v>#NAME?</v>
          </cell>
          <cell r="AX134" t="e">
            <v>#NAME?</v>
          </cell>
          <cell r="AY134" t="e">
            <v>#NAME?</v>
          </cell>
          <cell r="AZ134" t="e">
            <v>#NAME?</v>
          </cell>
          <cell r="BA134" t="e">
            <v>#NAME?</v>
          </cell>
          <cell r="BB134" t="e">
            <v>#NAME?</v>
          </cell>
          <cell r="BC134" t="e">
            <v>#NAME?</v>
          </cell>
          <cell r="BD134" t="e">
            <v>#NAME?</v>
          </cell>
          <cell r="BE134" t="e">
            <v>#NAME?</v>
          </cell>
          <cell r="BF134" t="e">
            <v>#NAME?</v>
          </cell>
          <cell r="BG134" t="e">
            <v>#NAME?</v>
          </cell>
          <cell r="BH134" t="e">
            <v>#NAME?</v>
          </cell>
          <cell r="BI134" t="e">
            <v>#NAME?</v>
          </cell>
        </row>
        <row r="135">
          <cell r="C135" t="str">
            <v>External Costs</v>
          </cell>
          <cell r="D135" t="e">
            <v>#NAME?</v>
          </cell>
          <cell r="I135" t="e">
            <v>#NAME?</v>
          </cell>
          <cell r="J135" t="e">
            <v>#NAME?</v>
          </cell>
          <cell r="K135" t="e">
            <v>#NAME?</v>
          </cell>
          <cell r="L135" t="e">
            <v>#NAME?</v>
          </cell>
          <cell r="M135" t="e">
            <v>#NAME?</v>
          </cell>
          <cell r="N135" t="e">
            <v>#NAME?</v>
          </cell>
          <cell r="O135" t="e">
            <v>#NAME?</v>
          </cell>
          <cell r="P135" t="e">
            <v>#NAME?</v>
          </cell>
          <cell r="Q135" t="e">
            <v>#NAME?</v>
          </cell>
          <cell r="R135" t="e">
            <v>#NAME?</v>
          </cell>
          <cell r="S135" t="e">
            <v>#NAME?</v>
          </cell>
          <cell r="T135" t="e">
            <v>#NAME?</v>
          </cell>
          <cell r="U135" t="e">
            <v>#NAME?</v>
          </cell>
          <cell r="V135" t="e">
            <v>#NAME?</v>
          </cell>
          <cell r="W135" t="e">
            <v>#NAME?</v>
          </cell>
          <cell r="X135" t="e">
            <v>#NAME?</v>
          </cell>
          <cell r="Y135" t="e">
            <v>#NAME?</v>
          </cell>
          <cell r="Z135" t="e">
            <v>#NAME?</v>
          </cell>
          <cell r="AA135" t="e">
            <v>#NAME?</v>
          </cell>
          <cell r="AB135" t="e">
            <v>#NAME?</v>
          </cell>
          <cell r="AC135" t="e">
            <v>#NAME?</v>
          </cell>
          <cell r="AD135" t="e">
            <v>#NAME?</v>
          </cell>
          <cell r="AE135" t="e">
            <v>#NAME?</v>
          </cell>
          <cell r="AF135" t="e">
            <v>#NAME?</v>
          </cell>
          <cell r="AG135" t="e">
            <v>#NAME?</v>
          </cell>
          <cell r="AH135" t="e">
            <v>#NAME?</v>
          </cell>
          <cell r="AI135" t="e">
            <v>#NAME?</v>
          </cell>
          <cell r="AJ135" t="e">
            <v>#NAME?</v>
          </cell>
          <cell r="AK135" t="e">
            <v>#NAME?</v>
          </cell>
          <cell r="AL135" t="e">
            <v>#NAME?</v>
          </cell>
          <cell r="AM135" t="e">
            <v>#NAME?</v>
          </cell>
          <cell r="AN135" t="e">
            <v>#NAME?</v>
          </cell>
          <cell r="AO135" t="e">
            <v>#NAME?</v>
          </cell>
          <cell r="AP135" t="e">
            <v>#NAME?</v>
          </cell>
          <cell r="AQ135" t="e">
            <v>#NAME?</v>
          </cell>
          <cell r="AR135" t="e">
            <v>#NAME?</v>
          </cell>
          <cell r="AS135" t="e">
            <v>#NAME?</v>
          </cell>
          <cell r="AT135" t="e">
            <v>#NAME?</v>
          </cell>
          <cell r="AU135" t="e">
            <v>#NAME?</v>
          </cell>
          <cell r="AV135" t="e">
            <v>#NAME?</v>
          </cell>
          <cell r="AW135" t="e">
            <v>#NAME?</v>
          </cell>
          <cell r="AX135" t="e">
            <v>#NAME?</v>
          </cell>
          <cell r="AY135" t="e">
            <v>#NAME?</v>
          </cell>
          <cell r="AZ135" t="e">
            <v>#NAME?</v>
          </cell>
          <cell r="BA135" t="e">
            <v>#NAME?</v>
          </cell>
          <cell r="BB135" t="e">
            <v>#NAME?</v>
          </cell>
          <cell r="BC135" t="e">
            <v>#NAME?</v>
          </cell>
          <cell r="BD135" t="e">
            <v>#NAME?</v>
          </cell>
          <cell r="BE135" t="e">
            <v>#NAME?</v>
          </cell>
          <cell r="BF135" t="e">
            <v>#NAME?</v>
          </cell>
          <cell r="BG135" t="e">
            <v>#NAME?</v>
          </cell>
          <cell r="BH135" t="e">
            <v>#NAME?</v>
          </cell>
          <cell r="BI135" t="e">
            <v>#NAME?</v>
          </cell>
        </row>
        <row r="136">
          <cell r="C136" t="str">
            <v>Banks</v>
          </cell>
          <cell r="D136" t="e">
            <v>#NAME?</v>
          </cell>
          <cell r="I136" t="e">
            <v>#NAME?</v>
          </cell>
          <cell r="J136" t="e">
            <v>#NAME?</v>
          </cell>
          <cell r="K136" t="e">
            <v>#NAME?</v>
          </cell>
          <cell r="L136" t="e">
            <v>#NAME?</v>
          </cell>
          <cell r="M136" t="e">
            <v>#NAME?</v>
          </cell>
          <cell r="N136" t="e">
            <v>#NAME?</v>
          </cell>
          <cell r="O136" t="e">
            <v>#NAME?</v>
          </cell>
          <cell r="P136" t="e">
            <v>#NAME?</v>
          </cell>
          <cell r="Q136" t="e">
            <v>#NAME?</v>
          </cell>
          <cell r="R136" t="e">
            <v>#NAME?</v>
          </cell>
          <cell r="S136" t="e">
            <v>#NAME?</v>
          </cell>
          <cell r="T136" t="e">
            <v>#NAME?</v>
          </cell>
          <cell r="U136" t="e">
            <v>#NAME?</v>
          </cell>
          <cell r="V136" t="e">
            <v>#NAME?</v>
          </cell>
          <cell r="W136" t="e">
            <v>#NAME?</v>
          </cell>
          <cell r="X136" t="e">
            <v>#NAME?</v>
          </cell>
          <cell r="Y136" t="e">
            <v>#NAME?</v>
          </cell>
          <cell r="Z136" t="e">
            <v>#NAME?</v>
          </cell>
          <cell r="AA136" t="e">
            <v>#NAME?</v>
          </cell>
          <cell r="AB136" t="e">
            <v>#NAME?</v>
          </cell>
          <cell r="AC136" t="e">
            <v>#NAME?</v>
          </cell>
          <cell r="AD136" t="e">
            <v>#NAME?</v>
          </cell>
          <cell r="AE136" t="e">
            <v>#NAME?</v>
          </cell>
          <cell r="AF136" t="e">
            <v>#NAME?</v>
          </cell>
          <cell r="AG136" t="e">
            <v>#NAME?</v>
          </cell>
          <cell r="AH136" t="e">
            <v>#NAME?</v>
          </cell>
          <cell r="AI136" t="e">
            <v>#NAME?</v>
          </cell>
          <cell r="AJ136" t="e">
            <v>#NAME?</v>
          </cell>
          <cell r="AK136" t="e">
            <v>#NAME?</v>
          </cell>
          <cell r="AL136" t="e">
            <v>#NAME?</v>
          </cell>
          <cell r="AM136" t="e">
            <v>#NAME?</v>
          </cell>
          <cell r="AN136" t="e">
            <v>#NAME?</v>
          </cell>
          <cell r="AO136" t="e">
            <v>#NAME?</v>
          </cell>
          <cell r="AP136" t="e">
            <v>#NAME?</v>
          </cell>
          <cell r="AQ136" t="e">
            <v>#NAME?</v>
          </cell>
          <cell r="AR136" t="e">
            <v>#NAME?</v>
          </cell>
          <cell r="AS136" t="e">
            <v>#NAME?</v>
          </cell>
          <cell r="AT136" t="e">
            <v>#NAME?</v>
          </cell>
          <cell r="AU136" t="e">
            <v>#NAME?</v>
          </cell>
          <cell r="AV136" t="e">
            <v>#NAME?</v>
          </cell>
          <cell r="AW136" t="e">
            <v>#NAME?</v>
          </cell>
          <cell r="AX136" t="e">
            <v>#NAME?</v>
          </cell>
          <cell r="AY136" t="e">
            <v>#NAME?</v>
          </cell>
          <cell r="AZ136" t="e">
            <v>#NAME?</v>
          </cell>
          <cell r="BA136" t="e">
            <v>#NAME?</v>
          </cell>
          <cell r="BB136" t="e">
            <v>#NAME?</v>
          </cell>
          <cell r="BC136" t="e">
            <v>#NAME?</v>
          </cell>
          <cell r="BD136" t="e">
            <v>#NAME?</v>
          </cell>
          <cell r="BE136" t="e">
            <v>#NAME?</v>
          </cell>
          <cell r="BF136" t="e">
            <v>#NAME?</v>
          </cell>
          <cell r="BG136" t="e">
            <v>#NAME?</v>
          </cell>
          <cell r="BH136" t="e">
            <v>#NAME?</v>
          </cell>
          <cell r="BI136" t="e">
            <v>#NAME?</v>
          </cell>
        </row>
        <row r="137">
          <cell r="C137" t="str">
            <v>Insurance</v>
          </cell>
          <cell r="D137" t="e">
            <v>#NAME?</v>
          </cell>
          <cell r="I137" t="e">
            <v>#NAME?</v>
          </cell>
          <cell r="J137" t="e">
            <v>#NAME?</v>
          </cell>
          <cell r="K137" t="e">
            <v>#NAME?</v>
          </cell>
          <cell r="L137" t="e">
            <v>#NAME?</v>
          </cell>
          <cell r="M137" t="e">
            <v>#NAME?</v>
          </cell>
          <cell r="N137" t="e">
            <v>#NAME?</v>
          </cell>
          <cell r="O137" t="e">
            <v>#NAME?</v>
          </cell>
          <cell r="P137" t="e">
            <v>#NAME?</v>
          </cell>
          <cell r="Q137" t="e">
            <v>#NAME?</v>
          </cell>
          <cell r="R137" t="e">
            <v>#NAME?</v>
          </cell>
          <cell r="S137" t="e">
            <v>#NAME?</v>
          </cell>
          <cell r="T137" t="e">
            <v>#NAME?</v>
          </cell>
          <cell r="U137" t="e">
            <v>#NAME?</v>
          </cell>
          <cell r="V137" t="e">
            <v>#NAME?</v>
          </cell>
          <cell r="W137" t="e">
            <v>#NAME?</v>
          </cell>
          <cell r="X137" t="e">
            <v>#NAME?</v>
          </cell>
          <cell r="Y137" t="e">
            <v>#NAME?</v>
          </cell>
          <cell r="Z137" t="e">
            <v>#NAME?</v>
          </cell>
          <cell r="AA137" t="e">
            <v>#NAME?</v>
          </cell>
          <cell r="AB137" t="e">
            <v>#NAME?</v>
          </cell>
          <cell r="AC137" t="e">
            <v>#NAME?</v>
          </cell>
          <cell r="AD137" t="e">
            <v>#NAME?</v>
          </cell>
          <cell r="AE137" t="e">
            <v>#NAME?</v>
          </cell>
          <cell r="AF137" t="e">
            <v>#NAME?</v>
          </cell>
          <cell r="AG137" t="e">
            <v>#NAME?</v>
          </cell>
          <cell r="AH137" t="e">
            <v>#NAME?</v>
          </cell>
          <cell r="AI137" t="e">
            <v>#NAME?</v>
          </cell>
          <cell r="AJ137" t="e">
            <v>#NAME?</v>
          </cell>
          <cell r="AK137" t="e">
            <v>#NAME?</v>
          </cell>
          <cell r="AL137" t="e">
            <v>#NAME?</v>
          </cell>
          <cell r="AM137" t="e">
            <v>#NAME?</v>
          </cell>
          <cell r="AN137" t="e">
            <v>#NAME?</v>
          </cell>
          <cell r="AO137" t="e">
            <v>#NAME?</v>
          </cell>
          <cell r="AP137" t="e">
            <v>#NAME?</v>
          </cell>
          <cell r="AQ137" t="e">
            <v>#NAME?</v>
          </cell>
          <cell r="AR137" t="e">
            <v>#NAME?</v>
          </cell>
          <cell r="AS137" t="e">
            <v>#NAME?</v>
          </cell>
          <cell r="AT137" t="e">
            <v>#NAME?</v>
          </cell>
          <cell r="AU137" t="e">
            <v>#NAME?</v>
          </cell>
          <cell r="AV137" t="e">
            <v>#NAME?</v>
          </cell>
          <cell r="AW137" t="e">
            <v>#NAME?</v>
          </cell>
          <cell r="AX137" t="e">
            <v>#NAME?</v>
          </cell>
          <cell r="AY137" t="e">
            <v>#NAME?</v>
          </cell>
          <cell r="AZ137" t="e">
            <v>#NAME?</v>
          </cell>
          <cell r="BA137" t="e">
            <v>#NAME?</v>
          </cell>
          <cell r="BB137" t="e">
            <v>#NAME?</v>
          </cell>
          <cell r="BC137" t="e">
            <v>#NAME?</v>
          </cell>
          <cell r="BD137" t="e">
            <v>#NAME?</v>
          </cell>
          <cell r="BE137" t="e">
            <v>#NAME?</v>
          </cell>
          <cell r="BF137" t="e">
            <v>#NAME?</v>
          </cell>
          <cell r="BG137" t="e">
            <v>#NAME?</v>
          </cell>
          <cell r="BH137" t="e">
            <v>#NAME?</v>
          </cell>
          <cell r="BI137" t="e">
            <v>#NAME?</v>
          </cell>
        </row>
        <row r="138">
          <cell r="C138" t="str">
            <v>Utilities</v>
          </cell>
          <cell r="D138" t="e">
            <v>#NAME?</v>
          </cell>
          <cell r="I138" t="e">
            <v>#NAME?</v>
          </cell>
          <cell r="J138" t="e">
            <v>#NAME?</v>
          </cell>
          <cell r="K138" t="e">
            <v>#NAME?</v>
          </cell>
          <cell r="L138" t="e">
            <v>#NAME?</v>
          </cell>
          <cell r="M138" t="e">
            <v>#NAME?</v>
          </cell>
          <cell r="N138" t="e">
            <v>#NAME?</v>
          </cell>
          <cell r="O138" t="e">
            <v>#NAME?</v>
          </cell>
          <cell r="P138" t="e">
            <v>#NAME?</v>
          </cell>
          <cell r="Q138" t="e">
            <v>#NAME?</v>
          </cell>
          <cell r="R138" t="e">
            <v>#NAME?</v>
          </cell>
          <cell r="S138" t="e">
            <v>#NAME?</v>
          </cell>
          <cell r="T138" t="e">
            <v>#NAME?</v>
          </cell>
          <cell r="U138" t="e">
            <v>#NAME?</v>
          </cell>
          <cell r="V138" t="e">
            <v>#NAME?</v>
          </cell>
          <cell r="W138" t="e">
            <v>#NAME?</v>
          </cell>
          <cell r="X138" t="e">
            <v>#NAME?</v>
          </cell>
          <cell r="Y138" t="e">
            <v>#NAME?</v>
          </cell>
          <cell r="Z138" t="e">
            <v>#NAME?</v>
          </cell>
          <cell r="AA138" t="e">
            <v>#NAME?</v>
          </cell>
          <cell r="AB138" t="e">
            <v>#NAME?</v>
          </cell>
          <cell r="AC138" t="e">
            <v>#NAME?</v>
          </cell>
          <cell r="AD138" t="e">
            <v>#NAME?</v>
          </cell>
          <cell r="AE138" t="e">
            <v>#NAME?</v>
          </cell>
          <cell r="AF138" t="e">
            <v>#NAME?</v>
          </cell>
          <cell r="AG138" t="e">
            <v>#NAME?</v>
          </cell>
          <cell r="AH138" t="e">
            <v>#NAME?</v>
          </cell>
          <cell r="AI138" t="e">
            <v>#NAME?</v>
          </cell>
          <cell r="AJ138" t="e">
            <v>#NAME?</v>
          </cell>
          <cell r="AK138" t="e">
            <v>#NAME?</v>
          </cell>
          <cell r="AL138" t="e">
            <v>#NAME?</v>
          </cell>
          <cell r="AM138" t="e">
            <v>#NAME?</v>
          </cell>
          <cell r="AN138" t="e">
            <v>#NAME?</v>
          </cell>
          <cell r="AO138" t="e">
            <v>#NAME?</v>
          </cell>
          <cell r="AP138" t="e">
            <v>#NAME?</v>
          </cell>
          <cell r="AQ138" t="e">
            <v>#NAME?</v>
          </cell>
          <cell r="AR138" t="e">
            <v>#NAME?</v>
          </cell>
          <cell r="AS138" t="e">
            <v>#NAME?</v>
          </cell>
          <cell r="AT138" t="e">
            <v>#NAME?</v>
          </cell>
          <cell r="AU138" t="e">
            <v>#NAME?</v>
          </cell>
          <cell r="AV138" t="e">
            <v>#NAME?</v>
          </cell>
          <cell r="AW138" t="e">
            <v>#NAME?</v>
          </cell>
          <cell r="AX138" t="e">
            <v>#NAME?</v>
          </cell>
          <cell r="AY138" t="e">
            <v>#NAME?</v>
          </cell>
          <cell r="AZ138" t="e">
            <v>#NAME?</v>
          </cell>
          <cell r="BA138" t="e">
            <v>#NAME?</v>
          </cell>
          <cell r="BB138" t="e">
            <v>#NAME?</v>
          </cell>
          <cell r="BC138" t="e">
            <v>#NAME?</v>
          </cell>
          <cell r="BD138" t="e">
            <v>#NAME?</v>
          </cell>
          <cell r="BE138" t="e">
            <v>#NAME?</v>
          </cell>
          <cell r="BF138" t="e">
            <v>#NAME?</v>
          </cell>
          <cell r="BG138" t="e">
            <v>#NAME?</v>
          </cell>
          <cell r="BH138" t="e">
            <v>#NAME?</v>
          </cell>
          <cell r="BI138" t="e">
            <v>#NAME?</v>
          </cell>
        </row>
        <row r="139">
          <cell r="C139" t="str">
            <v>Elec Lease Payment</v>
          </cell>
          <cell r="D139" t="e">
            <v>#NAME?</v>
          </cell>
          <cell r="I139" t="e">
            <v>#NAME?</v>
          </cell>
          <cell r="J139" t="e">
            <v>#NAME?</v>
          </cell>
          <cell r="K139" t="e">
            <v>#NAME?</v>
          </cell>
          <cell r="L139" t="e">
            <v>#NAME?</v>
          </cell>
          <cell r="M139" t="e">
            <v>#NAME?</v>
          </cell>
          <cell r="N139" t="e">
            <v>#NAME?</v>
          </cell>
          <cell r="O139" t="e">
            <v>#NAME?</v>
          </cell>
          <cell r="P139" t="e">
            <v>#NAME?</v>
          </cell>
          <cell r="Q139" t="e">
            <v>#NAME?</v>
          </cell>
          <cell r="R139" t="e">
            <v>#NAME?</v>
          </cell>
          <cell r="S139" t="e">
            <v>#NAME?</v>
          </cell>
          <cell r="T139" t="e">
            <v>#NAME?</v>
          </cell>
          <cell r="U139" t="e">
            <v>#NAME?</v>
          </cell>
          <cell r="V139" t="e">
            <v>#NAME?</v>
          </cell>
          <cell r="W139" t="e">
            <v>#NAME?</v>
          </cell>
          <cell r="X139" t="e">
            <v>#NAME?</v>
          </cell>
          <cell r="Y139" t="e">
            <v>#NAME?</v>
          </cell>
          <cell r="Z139" t="e">
            <v>#NAME?</v>
          </cell>
          <cell r="AA139" t="e">
            <v>#NAME?</v>
          </cell>
          <cell r="AB139" t="e">
            <v>#NAME?</v>
          </cell>
          <cell r="AC139" t="e">
            <v>#NAME?</v>
          </cell>
          <cell r="AD139" t="e">
            <v>#NAME?</v>
          </cell>
          <cell r="AE139" t="e">
            <v>#NAME?</v>
          </cell>
          <cell r="AF139" t="e">
            <v>#NAME?</v>
          </cell>
          <cell r="AG139" t="e">
            <v>#NAME?</v>
          </cell>
          <cell r="AH139" t="e">
            <v>#NAME?</v>
          </cell>
          <cell r="AI139" t="e">
            <v>#NAME?</v>
          </cell>
          <cell r="AJ139" t="e">
            <v>#NAME?</v>
          </cell>
          <cell r="AK139" t="e">
            <v>#NAME?</v>
          </cell>
          <cell r="AL139" t="e">
            <v>#NAME?</v>
          </cell>
          <cell r="AM139" t="e">
            <v>#NAME?</v>
          </cell>
          <cell r="AN139" t="e">
            <v>#NAME?</v>
          </cell>
          <cell r="AO139" t="e">
            <v>#NAME?</v>
          </cell>
          <cell r="AP139" t="e">
            <v>#NAME?</v>
          </cell>
          <cell r="AQ139" t="e">
            <v>#NAME?</v>
          </cell>
          <cell r="AR139" t="e">
            <v>#NAME?</v>
          </cell>
          <cell r="AS139" t="e">
            <v>#NAME?</v>
          </cell>
          <cell r="AT139" t="e">
            <v>#NAME?</v>
          </cell>
          <cell r="AU139" t="e">
            <v>#NAME?</v>
          </cell>
          <cell r="AV139" t="e">
            <v>#NAME?</v>
          </cell>
          <cell r="AW139" t="e">
            <v>#NAME?</v>
          </cell>
          <cell r="AX139" t="e">
            <v>#NAME?</v>
          </cell>
          <cell r="AY139" t="e">
            <v>#NAME?</v>
          </cell>
          <cell r="AZ139" t="e">
            <v>#NAME?</v>
          </cell>
          <cell r="BA139" t="e">
            <v>#NAME?</v>
          </cell>
          <cell r="BB139" t="e">
            <v>#NAME?</v>
          </cell>
          <cell r="BC139" t="e">
            <v>#NAME?</v>
          </cell>
          <cell r="BD139" t="e">
            <v>#NAME?</v>
          </cell>
          <cell r="BE139" t="e">
            <v>#NAME?</v>
          </cell>
          <cell r="BF139" t="e">
            <v>#NAME?</v>
          </cell>
          <cell r="BG139" t="e">
            <v>#NAME?</v>
          </cell>
          <cell r="BH139" t="e">
            <v>#NAME?</v>
          </cell>
          <cell r="BI139" t="e">
            <v>#NAME?</v>
          </cell>
        </row>
        <row r="140">
          <cell r="C140">
            <v>0</v>
          </cell>
          <cell r="D140" t="e">
            <v>#NAME?</v>
          </cell>
          <cell r="I140" t="e">
            <v>#NAME?</v>
          </cell>
          <cell r="J140" t="e">
            <v>#NAME?</v>
          </cell>
          <cell r="K140" t="e">
            <v>#NAME?</v>
          </cell>
          <cell r="L140" t="e">
            <v>#NAME?</v>
          </cell>
          <cell r="M140" t="e">
            <v>#NAME?</v>
          </cell>
          <cell r="N140" t="e">
            <v>#NAME?</v>
          </cell>
          <cell r="O140" t="e">
            <v>#NAME?</v>
          </cell>
          <cell r="P140" t="e">
            <v>#NAME?</v>
          </cell>
          <cell r="Q140" t="e">
            <v>#NAME?</v>
          </cell>
          <cell r="R140" t="e">
            <v>#NAME?</v>
          </cell>
          <cell r="S140" t="e">
            <v>#NAME?</v>
          </cell>
          <cell r="T140" t="e">
            <v>#NAME?</v>
          </cell>
          <cell r="U140" t="e">
            <v>#NAME?</v>
          </cell>
          <cell r="V140" t="e">
            <v>#NAME?</v>
          </cell>
          <cell r="W140" t="e">
            <v>#NAME?</v>
          </cell>
          <cell r="X140" t="e">
            <v>#NAME?</v>
          </cell>
          <cell r="Y140" t="e">
            <v>#NAME?</v>
          </cell>
          <cell r="Z140" t="e">
            <v>#NAME?</v>
          </cell>
          <cell r="AA140" t="e">
            <v>#NAME?</v>
          </cell>
          <cell r="AB140" t="e">
            <v>#NAME?</v>
          </cell>
          <cell r="AC140" t="e">
            <v>#NAME?</v>
          </cell>
          <cell r="AD140" t="e">
            <v>#NAME?</v>
          </cell>
          <cell r="AE140" t="e">
            <v>#NAME?</v>
          </cell>
          <cell r="AF140" t="e">
            <v>#NAME?</v>
          </cell>
          <cell r="AG140" t="e">
            <v>#NAME?</v>
          </cell>
          <cell r="AH140" t="e">
            <v>#NAME?</v>
          </cell>
          <cell r="AI140" t="e">
            <v>#NAME?</v>
          </cell>
          <cell r="AJ140" t="e">
            <v>#NAME?</v>
          </cell>
          <cell r="AK140" t="e">
            <v>#NAME?</v>
          </cell>
          <cell r="AL140" t="e">
            <v>#NAME?</v>
          </cell>
          <cell r="AM140" t="e">
            <v>#NAME?</v>
          </cell>
          <cell r="AN140" t="e">
            <v>#NAME?</v>
          </cell>
          <cell r="AO140" t="e">
            <v>#NAME?</v>
          </cell>
          <cell r="AP140" t="e">
            <v>#NAME?</v>
          </cell>
          <cell r="AQ140" t="e">
            <v>#NAME?</v>
          </cell>
          <cell r="AR140" t="e">
            <v>#NAME?</v>
          </cell>
          <cell r="AS140" t="e">
            <v>#NAME?</v>
          </cell>
          <cell r="AT140" t="e">
            <v>#NAME?</v>
          </cell>
          <cell r="AU140" t="e">
            <v>#NAME?</v>
          </cell>
          <cell r="AV140" t="e">
            <v>#NAME?</v>
          </cell>
          <cell r="AW140" t="e">
            <v>#NAME?</v>
          </cell>
          <cell r="AX140" t="e">
            <v>#NAME?</v>
          </cell>
          <cell r="AY140" t="e">
            <v>#NAME?</v>
          </cell>
          <cell r="AZ140" t="e">
            <v>#NAME?</v>
          </cell>
          <cell r="BA140" t="e">
            <v>#NAME?</v>
          </cell>
          <cell r="BB140" t="e">
            <v>#NAME?</v>
          </cell>
          <cell r="BC140" t="e">
            <v>#NAME?</v>
          </cell>
          <cell r="BD140" t="e">
            <v>#NAME?</v>
          </cell>
          <cell r="BE140" t="e">
            <v>#NAME?</v>
          </cell>
          <cell r="BF140" t="e">
            <v>#NAME?</v>
          </cell>
          <cell r="BG140" t="e">
            <v>#NAME?</v>
          </cell>
          <cell r="BH140" t="e">
            <v>#NAME?</v>
          </cell>
          <cell r="BI140" t="e">
            <v>#NAME?</v>
          </cell>
        </row>
        <row r="141">
          <cell r="C141">
            <v>0</v>
          </cell>
          <cell r="D141" t="e">
            <v>#NAME?</v>
          </cell>
          <cell r="I141" t="e">
            <v>#NAME?</v>
          </cell>
          <cell r="J141" t="e">
            <v>#NAME?</v>
          </cell>
          <cell r="K141" t="e">
            <v>#NAME?</v>
          </cell>
          <cell r="L141" t="e">
            <v>#NAME?</v>
          </cell>
          <cell r="M141" t="e">
            <v>#NAME?</v>
          </cell>
          <cell r="N141" t="e">
            <v>#NAME?</v>
          </cell>
          <cell r="O141" t="e">
            <v>#NAME?</v>
          </cell>
          <cell r="P141" t="e">
            <v>#NAME?</v>
          </cell>
          <cell r="Q141" t="e">
            <v>#NAME?</v>
          </cell>
          <cell r="R141" t="e">
            <v>#NAME?</v>
          </cell>
          <cell r="S141" t="e">
            <v>#NAME?</v>
          </cell>
          <cell r="T141" t="e">
            <v>#NAME?</v>
          </cell>
          <cell r="U141" t="e">
            <v>#NAME?</v>
          </cell>
          <cell r="V141" t="e">
            <v>#NAME?</v>
          </cell>
          <cell r="W141" t="e">
            <v>#NAME?</v>
          </cell>
          <cell r="X141" t="e">
            <v>#NAME?</v>
          </cell>
          <cell r="Y141" t="e">
            <v>#NAME?</v>
          </cell>
          <cell r="Z141" t="e">
            <v>#NAME?</v>
          </cell>
          <cell r="AA141" t="e">
            <v>#NAME?</v>
          </cell>
          <cell r="AB141" t="e">
            <v>#NAME?</v>
          </cell>
          <cell r="AC141" t="e">
            <v>#NAME?</v>
          </cell>
          <cell r="AD141" t="e">
            <v>#NAME?</v>
          </cell>
          <cell r="AE141" t="e">
            <v>#NAME?</v>
          </cell>
          <cell r="AF141" t="e">
            <v>#NAME?</v>
          </cell>
          <cell r="AG141" t="e">
            <v>#NAME?</v>
          </cell>
          <cell r="AH141" t="e">
            <v>#NAME?</v>
          </cell>
          <cell r="AI141" t="e">
            <v>#NAME?</v>
          </cell>
          <cell r="AJ141" t="e">
            <v>#NAME?</v>
          </cell>
          <cell r="AK141" t="e">
            <v>#NAME?</v>
          </cell>
          <cell r="AL141" t="e">
            <v>#NAME?</v>
          </cell>
          <cell r="AM141" t="e">
            <v>#NAME?</v>
          </cell>
          <cell r="AN141" t="e">
            <v>#NAME?</v>
          </cell>
          <cell r="AO141" t="e">
            <v>#NAME?</v>
          </cell>
          <cell r="AP141" t="e">
            <v>#NAME?</v>
          </cell>
          <cell r="AQ141" t="e">
            <v>#NAME?</v>
          </cell>
          <cell r="AR141" t="e">
            <v>#NAME?</v>
          </cell>
          <cell r="AS141" t="e">
            <v>#NAME?</v>
          </cell>
          <cell r="AT141" t="e">
            <v>#NAME?</v>
          </cell>
          <cell r="AU141" t="e">
            <v>#NAME?</v>
          </cell>
          <cell r="AV141" t="e">
            <v>#NAME?</v>
          </cell>
          <cell r="AW141" t="e">
            <v>#NAME?</v>
          </cell>
          <cell r="AX141" t="e">
            <v>#NAME?</v>
          </cell>
          <cell r="AY141" t="e">
            <v>#NAME?</v>
          </cell>
          <cell r="AZ141" t="e">
            <v>#NAME?</v>
          </cell>
          <cell r="BA141" t="e">
            <v>#NAME?</v>
          </cell>
          <cell r="BB141" t="e">
            <v>#NAME?</v>
          </cell>
          <cell r="BC141" t="e">
            <v>#NAME?</v>
          </cell>
          <cell r="BD141" t="e">
            <v>#NAME?</v>
          </cell>
          <cell r="BE141" t="e">
            <v>#NAME?</v>
          </cell>
          <cell r="BF141" t="e">
            <v>#NAME?</v>
          </cell>
          <cell r="BG141" t="e">
            <v>#NAME?</v>
          </cell>
          <cell r="BH141" t="e">
            <v>#NAME?</v>
          </cell>
          <cell r="BI141" t="e">
            <v>#NAME?</v>
          </cell>
        </row>
        <row r="142">
          <cell r="D142" t="e">
            <v>#NAME?</v>
          </cell>
          <cell r="I142" t="e">
            <v>#NAME?</v>
          </cell>
          <cell r="J142" t="e">
            <v>#NAME?</v>
          </cell>
          <cell r="K142" t="e">
            <v>#NAME?</v>
          </cell>
          <cell r="L142" t="e">
            <v>#NAME?</v>
          </cell>
          <cell r="M142" t="e">
            <v>#NAME?</v>
          </cell>
          <cell r="N142" t="e">
            <v>#NAME?</v>
          </cell>
          <cell r="O142" t="e">
            <v>#NAME?</v>
          </cell>
          <cell r="P142" t="e">
            <v>#NAME?</v>
          </cell>
          <cell r="Q142" t="e">
            <v>#NAME?</v>
          </cell>
          <cell r="R142" t="e">
            <v>#NAME?</v>
          </cell>
          <cell r="S142" t="e">
            <v>#NAME?</v>
          </cell>
          <cell r="T142" t="e">
            <v>#NAME?</v>
          </cell>
          <cell r="U142" t="e">
            <v>#NAME?</v>
          </cell>
          <cell r="V142" t="e">
            <v>#NAME?</v>
          </cell>
          <cell r="W142" t="e">
            <v>#NAME?</v>
          </cell>
          <cell r="X142" t="e">
            <v>#NAME?</v>
          </cell>
          <cell r="Y142" t="e">
            <v>#NAME?</v>
          </cell>
          <cell r="Z142" t="e">
            <v>#NAME?</v>
          </cell>
          <cell r="AA142" t="e">
            <v>#NAME?</v>
          </cell>
          <cell r="AB142" t="e">
            <v>#NAME?</v>
          </cell>
          <cell r="AC142" t="e">
            <v>#NAME?</v>
          </cell>
          <cell r="AD142" t="e">
            <v>#NAME?</v>
          </cell>
          <cell r="AE142" t="e">
            <v>#NAME?</v>
          </cell>
          <cell r="AF142" t="e">
            <v>#NAME?</v>
          </cell>
          <cell r="AG142" t="e">
            <v>#NAME?</v>
          </cell>
          <cell r="AH142" t="e">
            <v>#NAME?</v>
          </cell>
          <cell r="AI142" t="e">
            <v>#NAME?</v>
          </cell>
          <cell r="AJ142" t="e">
            <v>#NAME?</v>
          </cell>
          <cell r="AK142" t="e">
            <v>#NAME?</v>
          </cell>
          <cell r="AL142" t="e">
            <v>#NAME?</v>
          </cell>
          <cell r="AM142" t="e">
            <v>#NAME?</v>
          </cell>
          <cell r="AN142" t="e">
            <v>#NAME?</v>
          </cell>
          <cell r="AO142" t="e">
            <v>#NAME?</v>
          </cell>
          <cell r="AP142" t="e">
            <v>#NAME?</v>
          </cell>
          <cell r="AQ142" t="e">
            <v>#NAME?</v>
          </cell>
          <cell r="AR142" t="e">
            <v>#NAME?</v>
          </cell>
          <cell r="AS142" t="e">
            <v>#NAME?</v>
          </cell>
          <cell r="AT142" t="e">
            <v>#NAME?</v>
          </cell>
          <cell r="AU142" t="e">
            <v>#NAME?</v>
          </cell>
          <cell r="AV142" t="e">
            <v>#NAME?</v>
          </cell>
          <cell r="AW142" t="e">
            <v>#NAME?</v>
          </cell>
          <cell r="AX142" t="e">
            <v>#NAME?</v>
          </cell>
          <cell r="AY142" t="e">
            <v>#NAME?</v>
          </cell>
          <cell r="AZ142" t="e">
            <v>#NAME?</v>
          </cell>
          <cell r="BA142" t="e">
            <v>#NAME?</v>
          </cell>
          <cell r="BB142" t="e">
            <v>#NAME?</v>
          </cell>
          <cell r="BC142" t="e">
            <v>#NAME?</v>
          </cell>
          <cell r="BD142" t="e">
            <v>#NAME?</v>
          </cell>
          <cell r="BE142" t="e">
            <v>#NAME?</v>
          </cell>
          <cell r="BF142" t="e">
            <v>#NAME?</v>
          </cell>
          <cell r="BG142" t="e">
            <v>#NAME?</v>
          </cell>
          <cell r="BH142" t="e">
            <v>#NAME?</v>
          </cell>
          <cell r="BI142" t="e">
            <v>#NAME?</v>
          </cell>
        </row>
        <row r="144">
          <cell r="C144" t="str">
            <v>Support Costs (Nominal)</v>
          </cell>
        </row>
        <row r="145">
          <cell r="C145" t="str">
            <v>Contract Management</v>
          </cell>
          <cell r="D145" t="e">
            <v>#NAME?</v>
          </cell>
          <cell r="I145" t="e">
            <v>#NAME?</v>
          </cell>
          <cell r="J145" t="e">
            <v>#NAME?</v>
          </cell>
          <cell r="K145" t="e">
            <v>#NAME?</v>
          </cell>
          <cell r="L145" t="e">
            <v>#NAME?</v>
          </cell>
          <cell r="M145" t="e">
            <v>#NAME?</v>
          </cell>
          <cell r="N145" t="e">
            <v>#NAME?</v>
          </cell>
          <cell r="O145" t="e">
            <v>#NAME?</v>
          </cell>
          <cell r="P145" t="e">
            <v>#NAME?</v>
          </cell>
          <cell r="Q145" t="e">
            <v>#NAME?</v>
          </cell>
          <cell r="R145" t="e">
            <v>#NAME?</v>
          </cell>
          <cell r="S145" t="e">
            <v>#NAME?</v>
          </cell>
          <cell r="T145" t="e">
            <v>#NAME?</v>
          </cell>
          <cell r="U145" t="e">
            <v>#NAME?</v>
          </cell>
          <cell r="V145" t="e">
            <v>#NAME?</v>
          </cell>
          <cell r="W145" t="e">
            <v>#NAME?</v>
          </cell>
          <cell r="X145" t="e">
            <v>#NAME?</v>
          </cell>
          <cell r="Y145" t="e">
            <v>#NAME?</v>
          </cell>
          <cell r="Z145" t="e">
            <v>#NAME?</v>
          </cell>
          <cell r="AA145" t="e">
            <v>#NAME?</v>
          </cell>
          <cell r="AB145" t="e">
            <v>#NAME?</v>
          </cell>
          <cell r="AC145" t="e">
            <v>#NAME?</v>
          </cell>
          <cell r="AD145" t="e">
            <v>#NAME?</v>
          </cell>
          <cell r="AE145" t="e">
            <v>#NAME?</v>
          </cell>
          <cell r="AF145" t="e">
            <v>#NAME?</v>
          </cell>
          <cell r="AG145" t="e">
            <v>#NAME?</v>
          </cell>
          <cell r="AH145" t="e">
            <v>#NAME?</v>
          </cell>
          <cell r="AI145" t="e">
            <v>#NAME?</v>
          </cell>
          <cell r="AJ145" t="e">
            <v>#NAME?</v>
          </cell>
          <cell r="AK145" t="e">
            <v>#NAME?</v>
          </cell>
          <cell r="AL145" t="e">
            <v>#NAME?</v>
          </cell>
          <cell r="AM145" t="e">
            <v>#NAME?</v>
          </cell>
          <cell r="AN145" t="e">
            <v>#NAME?</v>
          </cell>
          <cell r="AO145" t="e">
            <v>#NAME?</v>
          </cell>
          <cell r="AP145" t="e">
            <v>#NAME?</v>
          </cell>
          <cell r="AQ145" t="e">
            <v>#NAME?</v>
          </cell>
          <cell r="AR145" t="e">
            <v>#NAME?</v>
          </cell>
          <cell r="AS145" t="e">
            <v>#NAME?</v>
          </cell>
          <cell r="AT145" t="e">
            <v>#NAME?</v>
          </cell>
          <cell r="AU145" t="e">
            <v>#NAME?</v>
          </cell>
          <cell r="AV145" t="e">
            <v>#NAME?</v>
          </cell>
          <cell r="AW145" t="e">
            <v>#NAME?</v>
          </cell>
          <cell r="AX145" t="e">
            <v>#NAME?</v>
          </cell>
          <cell r="AY145" t="e">
            <v>#NAME?</v>
          </cell>
          <cell r="AZ145" t="e">
            <v>#NAME?</v>
          </cell>
          <cell r="BA145" t="e">
            <v>#NAME?</v>
          </cell>
          <cell r="BB145" t="e">
            <v>#NAME?</v>
          </cell>
          <cell r="BC145" t="e">
            <v>#NAME?</v>
          </cell>
          <cell r="BD145" t="e">
            <v>#NAME?</v>
          </cell>
          <cell r="BE145" t="e">
            <v>#NAME?</v>
          </cell>
          <cell r="BF145" t="e">
            <v>#NAME?</v>
          </cell>
          <cell r="BG145" t="e">
            <v>#NAME?</v>
          </cell>
          <cell r="BH145" t="e">
            <v>#NAME?</v>
          </cell>
          <cell r="BI145" t="e">
            <v>#NAME?</v>
          </cell>
        </row>
        <row r="146">
          <cell r="C146" t="str">
            <v>Asset Management</v>
          </cell>
          <cell r="D146" t="e">
            <v>#NAME?</v>
          </cell>
          <cell r="I146" t="e">
            <v>#NAME?</v>
          </cell>
          <cell r="J146" t="e">
            <v>#NAME?</v>
          </cell>
          <cell r="K146" t="e">
            <v>#NAME?</v>
          </cell>
          <cell r="L146" t="e">
            <v>#NAME?</v>
          </cell>
          <cell r="M146" t="e">
            <v>#NAME?</v>
          </cell>
          <cell r="N146" t="e">
            <v>#NAME?</v>
          </cell>
          <cell r="O146" t="e">
            <v>#NAME?</v>
          </cell>
          <cell r="P146" t="e">
            <v>#NAME?</v>
          </cell>
          <cell r="Q146" t="e">
            <v>#NAME?</v>
          </cell>
          <cell r="R146" t="e">
            <v>#NAME?</v>
          </cell>
          <cell r="S146" t="e">
            <v>#NAME?</v>
          </cell>
          <cell r="T146" t="e">
            <v>#NAME?</v>
          </cell>
          <cell r="U146" t="e">
            <v>#NAME?</v>
          </cell>
          <cell r="V146" t="e">
            <v>#NAME?</v>
          </cell>
          <cell r="W146" t="e">
            <v>#NAME?</v>
          </cell>
          <cell r="X146" t="e">
            <v>#NAME?</v>
          </cell>
          <cell r="Y146" t="e">
            <v>#NAME?</v>
          </cell>
          <cell r="Z146" t="e">
            <v>#NAME?</v>
          </cell>
          <cell r="AA146" t="e">
            <v>#NAME?</v>
          </cell>
          <cell r="AB146" t="e">
            <v>#NAME?</v>
          </cell>
          <cell r="AC146" t="e">
            <v>#NAME?</v>
          </cell>
          <cell r="AD146" t="e">
            <v>#NAME?</v>
          </cell>
          <cell r="AE146" t="e">
            <v>#NAME?</v>
          </cell>
          <cell r="AF146" t="e">
            <v>#NAME?</v>
          </cell>
          <cell r="AG146" t="e">
            <v>#NAME?</v>
          </cell>
          <cell r="AH146" t="e">
            <v>#NAME?</v>
          </cell>
          <cell r="AI146" t="e">
            <v>#NAME?</v>
          </cell>
          <cell r="AJ146" t="e">
            <v>#NAME?</v>
          </cell>
          <cell r="AK146" t="e">
            <v>#NAME?</v>
          </cell>
          <cell r="AL146" t="e">
            <v>#NAME?</v>
          </cell>
          <cell r="AM146" t="e">
            <v>#NAME?</v>
          </cell>
          <cell r="AN146" t="e">
            <v>#NAME?</v>
          </cell>
          <cell r="AO146" t="e">
            <v>#NAME?</v>
          </cell>
          <cell r="AP146" t="e">
            <v>#NAME?</v>
          </cell>
          <cell r="AQ146" t="e">
            <v>#NAME?</v>
          </cell>
          <cell r="AR146" t="e">
            <v>#NAME?</v>
          </cell>
          <cell r="AS146" t="e">
            <v>#NAME?</v>
          </cell>
          <cell r="AT146" t="e">
            <v>#NAME?</v>
          </cell>
          <cell r="AU146" t="e">
            <v>#NAME?</v>
          </cell>
          <cell r="AV146" t="e">
            <v>#NAME?</v>
          </cell>
          <cell r="AW146" t="e">
            <v>#NAME?</v>
          </cell>
          <cell r="AX146" t="e">
            <v>#NAME?</v>
          </cell>
          <cell r="AY146" t="e">
            <v>#NAME?</v>
          </cell>
          <cell r="AZ146" t="e">
            <v>#NAME?</v>
          </cell>
          <cell r="BA146" t="e">
            <v>#NAME?</v>
          </cell>
          <cell r="BB146" t="e">
            <v>#NAME?</v>
          </cell>
          <cell r="BC146" t="e">
            <v>#NAME?</v>
          </cell>
          <cell r="BD146" t="e">
            <v>#NAME?</v>
          </cell>
          <cell r="BE146" t="e">
            <v>#NAME?</v>
          </cell>
          <cell r="BF146" t="e">
            <v>#NAME?</v>
          </cell>
          <cell r="BG146" t="e">
            <v>#NAME?</v>
          </cell>
          <cell r="BH146" t="e">
            <v>#NAME?</v>
          </cell>
          <cell r="BI146" t="e">
            <v>#NAME?</v>
          </cell>
        </row>
        <row r="147">
          <cell r="C147" t="str">
            <v>Security</v>
          </cell>
          <cell r="D147" t="e">
            <v>#NAME?</v>
          </cell>
          <cell r="I147" t="e">
            <v>#NAME?</v>
          </cell>
          <cell r="J147" t="e">
            <v>#NAME?</v>
          </cell>
          <cell r="K147" t="e">
            <v>#NAME?</v>
          </cell>
          <cell r="L147" t="e">
            <v>#NAME?</v>
          </cell>
          <cell r="M147" t="e">
            <v>#NAME?</v>
          </cell>
          <cell r="N147" t="e">
            <v>#NAME?</v>
          </cell>
          <cell r="O147" t="e">
            <v>#NAME?</v>
          </cell>
          <cell r="P147" t="e">
            <v>#NAME?</v>
          </cell>
          <cell r="Q147" t="e">
            <v>#NAME?</v>
          </cell>
          <cell r="R147" t="e">
            <v>#NAME?</v>
          </cell>
          <cell r="S147" t="e">
            <v>#NAME?</v>
          </cell>
          <cell r="T147" t="e">
            <v>#NAME?</v>
          </cell>
          <cell r="U147" t="e">
            <v>#NAME?</v>
          </cell>
          <cell r="V147" t="e">
            <v>#NAME?</v>
          </cell>
          <cell r="W147" t="e">
            <v>#NAME?</v>
          </cell>
          <cell r="X147" t="e">
            <v>#NAME?</v>
          </cell>
          <cell r="Y147" t="e">
            <v>#NAME?</v>
          </cell>
          <cell r="Z147" t="e">
            <v>#NAME?</v>
          </cell>
          <cell r="AA147" t="e">
            <v>#NAME?</v>
          </cell>
          <cell r="AB147" t="e">
            <v>#NAME?</v>
          </cell>
          <cell r="AC147" t="e">
            <v>#NAME?</v>
          </cell>
          <cell r="AD147" t="e">
            <v>#NAME?</v>
          </cell>
          <cell r="AE147" t="e">
            <v>#NAME?</v>
          </cell>
          <cell r="AF147" t="e">
            <v>#NAME?</v>
          </cell>
          <cell r="AG147" t="e">
            <v>#NAME?</v>
          </cell>
          <cell r="AH147" t="e">
            <v>#NAME?</v>
          </cell>
          <cell r="AI147" t="e">
            <v>#NAME?</v>
          </cell>
          <cell r="AJ147" t="e">
            <v>#NAME?</v>
          </cell>
          <cell r="AK147" t="e">
            <v>#NAME?</v>
          </cell>
          <cell r="AL147" t="e">
            <v>#NAME?</v>
          </cell>
          <cell r="AM147" t="e">
            <v>#NAME?</v>
          </cell>
          <cell r="AN147" t="e">
            <v>#NAME?</v>
          </cell>
          <cell r="AO147" t="e">
            <v>#NAME?</v>
          </cell>
          <cell r="AP147" t="e">
            <v>#NAME?</v>
          </cell>
          <cell r="AQ147" t="e">
            <v>#NAME?</v>
          </cell>
          <cell r="AR147" t="e">
            <v>#NAME?</v>
          </cell>
          <cell r="AS147" t="e">
            <v>#NAME?</v>
          </cell>
          <cell r="AT147" t="e">
            <v>#NAME?</v>
          </cell>
          <cell r="AU147" t="e">
            <v>#NAME?</v>
          </cell>
          <cell r="AV147" t="e">
            <v>#NAME?</v>
          </cell>
          <cell r="AW147" t="e">
            <v>#NAME?</v>
          </cell>
          <cell r="AX147" t="e">
            <v>#NAME?</v>
          </cell>
          <cell r="AY147" t="e">
            <v>#NAME?</v>
          </cell>
          <cell r="AZ147" t="e">
            <v>#NAME?</v>
          </cell>
          <cell r="BA147" t="e">
            <v>#NAME?</v>
          </cell>
          <cell r="BB147" t="e">
            <v>#NAME?</v>
          </cell>
          <cell r="BC147" t="e">
            <v>#NAME?</v>
          </cell>
          <cell r="BD147" t="e">
            <v>#NAME?</v>
          </cell>
          <cell r="BE147" t="e">
            <v>#NAME?</v>
          </cell>
          <cell r="BF147" t="e">
            <v>#NAME?</v>
          </cell>
          <cell r="BG147" t="e">
            <v>#NAME?</v>
          </cell>
          <cell r="BH147" t="e">
            <v>#NAME?</v>
          </cell>
          <cell r="BI147" t="e">
            <v>#NAME?</v>
          </cell>
        </row>
        <row r="148">
          <cell r="C148" t="str">
            <v>Office Services</v>
          </cell>
          <cell r="D148" t="e">
            <v>#NAME?</v>
          </cell>
          <cell r="I148" t="e">
            <v>#NAME?</v>
          </cell>
          <cell r="J148" t="e">
            <v>#NAME?</v>
          </cell>
          <cell r="K148" t="e">
            <v>#NAME?</v>
          </cell>
          <cell r="L148" t="e">
            <v>#NAME?</v>
          </cell>
          <cell r="M148" t="e">
            <v>#NAME?</v>
          </cell>
          <cell r="N148" t="e">
            <v>#NAME?</v>
          </cell>
          <cell r="O148" t="e">
            <v>#NAME?</v>
          </cell>
          <cell r="P148" t="e">
            <v>#NAME?</v>
          </cell>
          <cell r="Q148" t="e">
            <v>#NAME?</v>
          </cell>
          <cell r="R148" t="e">
            <v>#NAME?</v>
          </cell>
          <cell r="S148" t="e">
            <v>#NAME?</v>
          </cell>
          <cell r="T148" t="e">
            <v>#NAME?</v>
          </cell>
          <cell r="U148" t="e">
            <v>#NAME?</v>
          </cell>
          <cell r="V148" t="e">
            <v>#NAME?</v>
          </cell>
          <cell r="W148" t="e">
            <v>#NAME?</v>
          </cell>
          <cell r="X148" t="e">
            <v>#NAME?</v>
          </cell>
          <cell r="Y148" t="e">
            <v>#NAME?</v>
          </cell>
          <cell r="Z148" t="e">
            <v>#NAME?</v>
          </cell>
          <cell r="AA148" t="e">
            <v>#NAME?</v>
          </cell>
          <cell r="AB148" t="e">
            <v>#NAME?</v>
          </cell>
          <cell r="AC148" t="e">
            <v>#NAME?</v>
          </cell>
          <cell r="AD148" t="e">
            <v>#NAME?</v>
          </cell>
          <cell r="AE148" t="e">
            <v>#NAME?</v>
          </cell>
          <cell r="AF148" t="e">
            <v>#NAME?</v>
          </cell>
          <cell r="AG148" t="e">
            <v>#NAME?</v>
          </cell>
          <cell r="AH148" t="e">
            <v>#NAME?</v>
          </cell>
          <cell r="AI148" t="e">
            <v>#NAME?</v>
          </cell>
          <cell r="AJ148" t="e">
            <v>#NAME?</v>
          </cell>
          <cell r="AK148" t="e">
            <v>#NAME?</v>
          </cell>
          <cell r="AL148" t="e">
            <v>#NAME?</v>
          </cell>
          <cell r="AM148" t="e">
            <v>#NAME?</v>
          </cell>
          <cell r="AN148" t="e">
            <v>#NAME?</v>
          </cell>
          <cell r="AO148" t="e">
            <v>#NAME?</v>
          </cell>
          <cell r="AP148" t="e">
            <v>#NAME?</v>
          </cell>
          <cell r="AQ148" t="e">
            <v>#NAME?</v>
          </cell>
          <cell r="AR148" t="e">
            <v>#NAME?</v>
          </cell>
          <cell r="AS148" t="e">
            <v>#NAME?</v>
          </cell>
          <cell r="AT148" t="e">
            <v>#NAME?</v>
          </cell>
          <cell r="AU148" t="e">
            <v>#NAME?</v>
          </cell>
          <cell r="AV148" t="e">
            <v>#NAME?</v>
          </cell>
          <cell r="AW148" t="e">
            <v>#NAME?</v>
          </cell>
          <cell r="AX148" t="e">
            <v>#NAME?</v>
          </cell>
          <cell r="AY148" t="e">
            <v>#NAME?</v>
          </cell>
          <cell r="AZ148" t="e">
            <v>#NAME?</v>
          </cell>
          <cell r="BA148" t="e">
            <v>#NAME?</v>
          </cell>
          <cell r="BB148" t="e">
            <v>#NAME?</v>
          </cell>
          <cell r="BC148" t="e">
            <v>#NAME?</v>
          </cell>
          <cell r="BD148" t="e">
            <v>#NAME?</v>
          </cell>
          <cell r="BE148" t="e">
            <v>#NAME?</v>
          </cell>
          <cell r="BF148" t="e">
            <v>#NAME?</v>
          </cell>
          <cell r="BG148" t="e">
            <v>#NAME?</v>
          </cell>
          <cell r="BH148" t="e">
            <v>#NAME?</v>
          </cell>
          <cell r="BI148" t="e">
            <v>#NAME?</v>
          </cell>
        </row>
        <row r="149">
          <cell r="C149" t="str">
            <v>Accommodation Services</v>
          </cell>
          <cell r="D149" t="e">
            <v>#NAME?</v>
          </cell>
          <cell r="I149" t="e">
            <v>#NAME?</v>
          </cell>
          <cell r="J149" t="e">
            <v>#NAME?</v>
          </cell>
          <cell r="K149" t="e">
            <v>#NAME?</v>
          </cell>
          <cell r="L149" t="e">
            <v>#NAME?</v>
          </cell>
          <cell r="M149" t="e">
            <v>#NAME?</v>
          </cell>
          <cell r="N149" t="e">
            <v>#NAME?</v>
          </cell>
          <cell r="O149" t="e">
            <v>#NAME?</v>
          </cell>
          <cell r="P149" t="e">
            <v>#NAME?</v>
          </cell>
          <cell r="Q149" t="e">
            <v>#NAME?</v>
          </cell>
          <cell r="R149" t="e">
            <v>#NAME?</v>
          </cell>
          <cell r="S149" t="e">
            <v>#NAME?</v>
          </cell>
          <cell r="T149" t="e">
            <v>#NAME?</v>
          </cell>
          <cell r="U149" t="e">
            <v>#NAME?</v>
          </cell>
          <cell r="V149" t="e">
            <v>#NAME?</v>
          </cell>
          <cell r="W149" t="e">
            <v>#NAME?</v>
          </cell>
          <cell r="X149" t="e">
            <v>#NAME?</v>
          </cell>
          <cell r="Y149" t="e">
            <v>#NAME?</v>
          </cell>
          <cell r="Z149" t="e">
            <v>#NAME?</v>
          </cell>
          <cell r="AA149" t="e">
            <v>#NAME?</v>
          </cell>
          <cell r="AB149" t="e">
            <v>#NAME?</v>
          </cell>
          <cell r="AC149" t="e">
            <v>#NAME?</v>
          </cell>
          <cell r="AD149" t="e">
            <v>#NAME?</v>
          </cell>
          <cell r="AE149" t="e">
            <v>#NAME?</v>
          </cell>
          <cell r="AF149" t="e">
            <v>#NAME?</v>
          </cell>
          <cell r="AG149" t="e">
            <v>#NAME?</v>
          </cell>
          <cell r="AH149" t="e">
            <v>#NAME?</v>
          </cell>
          <cell r="AI149" t="e">
            <v>#NAME?</v>
          </cell>
          <cell r="AJ149" t="e">
            <v>#NAME?</v>
          </cell>
          <cell r="AK149" t="e">
            <v>#NAME?</v>
          </cell>
          <cell r="AL149" t="e">
            <v>#NAME?</v>
          </cell>
          <cell r="AM149" t="e">
            <v>#NAME?</v>
          </cell>
          <cell r="AN149" t="e">
            <v>#NAME?</v>
          </cell>
          <cell r="AO149" t="e">
            <v>#NAME?</v>
          </cell>
          <cell r="AP149" t="e">
            <v>#NAME?</v>
          </cell>
          <cell r="AQ149" t="e">
            <v>#NAME?</v>
          </cell>
          <cell r="AR149" t="e">
            <v>#NAME?</v>
          </cell>
          <cell r="AS149" t="e">
            <v>#NAME?</v>
          </cell>
          <cell r="AT149" t="e">
            <v>#NAME?</v>
          </cell>
          <cell r="AU149" t="e">
            <v>#NAME?</v>
          </cell>
          <cell r="AV149" t="e">
            <v>#NAME?</v>
          </cell>
          <cell r="AW149" t="e">
            <v>#NAME?</v>
          </cell>
          <cell r="AX149" t="e">
            <v>#NAME?</v>
          </cell>
          <cell r="AY149" t="e">
            <v>#NAME?</v>
          </cell>
          <cell r="AZ149" t="e">
            <v>#NAME?</v>
          </cell>
          <cell r="BA149" t="e">
            <v>#NAME?</v>
          </cell>
          <cell r="BB149" t="e">
            <v>#NAME?</v>
          </cell>
          <cell r="BC149" t="e">
            <v>#NAME?</v>
          </cell>
          <cell r="BD149" t="e">
            <v>#NAME?</v>
          </cell>
          <cell r="BE149" t="e">
            <v>#NAME?</v>
          </cell>
          <cell r="BF149" t="e">
            <v>#NAME?</v>
          </cell>
          <cell r="BG149" t="e">
            <v>#NAME?</v>
          </cell>
          <cell r="BH149" t="e">
            <v>#NAME?</v>
          </cell>
          <cell r="BI149" t="e">
            <v>#NAME?</v>
          </cell>
        </row>
        <row r="150">
          <cell r="C150" t="str">
            <v>Stores Services</v>
          </cell>
          <cell r="D150" t="e">
            <v>#NAME?</v>
          </cell>
          <cell r="I150" t="e">
            <v>#NAME?</v>
          </cell>
          <cell r="J150" t="e">
            <v>#NAME?</v>
          </cell>
          <cell r="K150" t="e">
            <v>#NAME?</v>
          </cell>
          <cell r="L150" t="e">
            <v>#NAME?</v>
          </cell>
          <cell r="M150" t="e">
            <v>#NAME?</v>
          </cell>
          <cell r="N150" t="e">
            <v>#NAME?</v>
          </cell>
          <cell r="O150" t="e">
            <v>#NAME?</v>
          </cell>
          <cell r="P150" t="e">
            <v>#NAME?</v>
          </cell>
          <cell r="Q150" t="e">
            <v>#NAME?</v>
          </cell>
          <cell r="R150" t="e">
            <v>#NAME?</v>
          </cell>
          <cell r="S150" t="e">
            <v>#NAME?</v>
          </cell>
          <cell r="T150" t="e">
            <v>#NAME?</v>
          </cell>
          <cell r="U150" t="e">
            <v>#NAME?</v>
          </cell>
          <cell r="V150" t="e">
            <v>#NAME?</v>
          </cell>
          <cell r="W150" t="e">
            <v>#NAME?</v>
          </cell>
          <cell r="X150" t="e">
            <v>#NAME?</v>
          </cell>
          <cell r="Y150" t="e">
            <v>#NAME?</v>
          </cell>
          <cell r="Z150" t="e">
            <v>#NAME?</v>
          </cell>
          <cell r="AA150" t="e">
            <v>#NAME?</v>
          </cell>
          <cell r="AB150" t="e">
            <v>#NAME?</v>
          </cell>
          <cell r="AC150" t="e">
            <v>#NAME?</v>
          </cell>
          <cell r="AD150" t="e">
            <v>#NAME?</v>
          </cell>
          <cell r="AE150" t="e">
            <v>#NAME?</v>
          </cell>
          <cell r="AF150" t="e">
            <v>#NAME?</v>
          </cell>
          <cell r="AG150" t="e">
            <v>#NAME?</v>
          </cell>
          <cell r="AH150" t="e">
            <v>#NAME?</v>
          </cell>
          <cell r="AI150" t="e">
            <v>#NAME?</v>
          </cell>
          <cell r="AJ150" t="e">
            <v>#NAME?</v>
          </cell>
          <cell r="AK150" t="e">
            <v>#NAME?</v>
          </cell>
          <cell r="AL150" t="e">
            <v>#NAME?</v>
          </cell>
          <cell r="AM150" t="e">
            <v>#NAME?</v>
          </cell>
          <cell r="AN150" t="e">
            <v>#NAME?</v>
          </cell>
          <cell r="AO150" t="e">
            <v>#NAME?</v>
          </cell>
          <cell r="AP150" t="e">
            <v>#NAME?</v>
          </cell>
          <cell r="AQ150" t="e">
            <v>#NAME?</v>
          </cell>
          <cell r="AR150" t="e">
            <v>#NAME?</v>
          </cell>
          <cell r="AS150" t="e">
            <v>#NAME?</v>
          </cell>
          <cell r="AT150" t="e">
            <v>#NAME?</v>
          </cell>
          <cell r="AU150" t="e">
            <v>#NAME?</v>
          </cell>
          <cell r="AV150" t="e">
            <v>#NAME?</v>
          </cell>
          <cell r="AW150" t="e">
            <v>#NAME?</v>
          </cell>
          <cell r="AX150" t="e">
            <v>#NAME?</v>
          </cell>
          <cell r="AY150" t="e">
            <v>#NAME?</v>
          </cell>
          <cell r="AZ150" t="e">
            <v>#NAME?</v>
          </cell>
          <cell r="BA150" t="e">
            <v>#NAME?</v>
          </cell>
          <cell r="BB150" t="e">
            <v>#NAME?</v>
          </cell>
          <cell r="BC150" t="e">
            <v>#NAME?</v>
          </cell>
          <cell r="BD150" t="e">
            <v>#NAME?</v>
          </cell>
          <cell r="BE150" t="e">
            <v>#NAME?</v>
          </cell>
          <cell r="BF150" t="e">
            <v>#NAME?</v>
          </cell>
          <cell r="BG150" t="e">
            <v>#NAME?</v>
          </cell>
          <cell r="BH150" t="e">
            <v>#NAME?</v>
          </cell>
          <cell r="BI150" t="e">
            <v>#NAME?</v>
          </cell>
        </row>
        <row r="151">
          <cell r="C151" t="str">
            <v>Motor Transport</v>
          </cell>
          <cell r="D151" t="e">
            <v>#NAME?</v>
          </cell>
          <cell r="I151" t="e">
            <v>#NAME?</v>
          </cell>
          <cell r="J151" t="e">
            <v>#NAME?</v>
          </cell>
          <cell r="K151" t="e">
            <v>#NAME?</v>
          </cell>
          <cell r="L151" t="e">
            <v>#NAME?</v>
          </cell>
          <cell r="M151" t="e">
            <v>#NAME?</v>
          </cell>
          <cell r="N151" t="e">
            <v>#NAME?</v>
          </cell>
          <cell r="O151" t="e">
            <v>#NAME?</v>
          </cell>
          <cell r="P151" t="e">
            <v>#NAME?</v>
          </cell>
          <cell r="Q151" t="e">
            <v>#NAME?</v>
          </cell>
          <cell r="R151" t="e">
            <v>#NAME?</v>
          </cell>
          <cell r="S151" t="e">
            <v>#NAME?</v>
          </cell>
          <cell r="T151" t="e">
            <v>#NAME?</v>
          </cell>
          <cell r="U151" t="e">
            <v>#NAME?</v>
          </cell>
          <cell r="V151" t="e">
            <v>#NAME?</v>
          </cell>
          <cell r="W151" t="e">
            <v>#NAME?</v>
          </cell>
          <cell r="X151" t="e">
            <v>#NAME?</v>
          </cell>
          <cell r="Y151" t="e">
            <v>#NAME?</v>
          </cell>
          <cell r="Z151" t="e">
            <v>#NAME?</v>
          </cell>
          <cell r="AA151" t="e">
            <v>#NAME?</v>
          </cell>
          <cell r="AB151" t="e">
            <v>#NAME?</v>
          </cell>
          <cell r="AC151" t="e">
            <v>#NAME?</v>
          </cell>
          <cell r="AD151" t="e">
            <v>#NAME?</v>
          </cell>
          <cell r="AE151" t="e">
            <v>#NAME?</v>
          </cell>
          <cell r="AF151" t="e">
            <v>#NAME?</v>
          </cell>
          <cell r="AG151" t="e">
            <v>#NAME?</v>
          </cell>
          <cell r="AH151" t="e">
            <v>#NAME?</v>
          </cell>
          <cell r="AI151" t="e">
            <v>#NAME?</v>
          </cell>
          <cell r="AJ151" t="e">
            <v>#NAME?</v>
          </cell>
          <cell r="AK151" t="e">
            <v>#NAME?</v>
          </cell>
          <cell r="AL151" t="e">
            <v>#NAME?</v>
          </cell>
          <cell r="AM151" t="e">
            <v>#NAME?</v>
          </cell>
          <cell r="AN151" t="e">
            <v>#NAME?</v>
          </cell>
          <cell r="AO151" t="e">
            <v>#NAME?</v>
          </cell>
          <cell r="AP151" t="e">
            <v>#NAME?</v>
          </cell>
          <cell r="AQ151" t="e">
            <v>#NAME?</v>
          </cell>
          <cell r="AR151" t="e">
            <v>#NAME?</v>
          </cell>
          <cell r="AS151" t="e">
            <v>#NAME?</v>
          </cell>
          <cell r="AT151" t="e">
            <v>#NAME?</v>
          </cell>
          <cell r="AU151" t="e">
            <v>#NAME?</v>
          </cell>
          <cell r="AV151" t="e">
            <v>#NAME?</v>
          </cell>
          <cell r="AW151" t="e">
            <v>#NAME?</v>
          </cell>
          <cell r="AX151" t="e">
            <v>#NAME?</v>
          </cell>
          <cell r="AY151" t="e">
            <v>#NAME?</v>
          </cell>
          <cell r="AZ151" t="e">
            <v>#NAME?</v>
          </cell>
          <cell r="BA151" t="e">
            <v>#NAME?</v>
          </cell>
          <cell r="BB151" t="e">
            <v>#NAME?</v>
          </cell>
          <cell r="BC151" t="e">
            <v>#NAME?</v>
          </cell>
          <cell r="BD151" t="e">
            <v>#NAME?</v>
          </cell>
          <cell r="BE151" t="e">
            <v>#NAME?</v>
          </cell>
          <cell r="BF151" t="e">
            <v>#NAME?</v>
          </cell>
          <cell r="BG151" t="e">
            <v>#NAME?</v>
          </cell>
          <cell r="BH151" t="e">
            <v>#NAME?</v>
          </cell>
          <cell r="BI151" t="e">
            <v>#NAME?</v>
          </cell>
        </row>
        <row r="152">
          <cell r="C152" t="str">
            <v>Community</v>
          </cell>
          <cell r="D152" t="e">
            <v>#NAME?</v>
          </cell>
          <cell r="I152" t="e">
            <v>#NAME?</v>
          </cell>
          <cell r="J152" t="e">
            <v>#NAME?</v>
          </cell>
          <cell r="K152" t="e">
            <v>#NAME?</v>
          </cell>
          <cell r="L152" t="e">
            <v>#NAME?</v>
          </cell>
          <cell r="M152" t="e">
            <v>#NAME?</v>
          </cell>
          <cell r="N152" t="e">
            <v>#NAME?</v>
          </cell>
          <cell r="O152" t="e">
            <v>#NAME?</v>
          </cell>
          <cell r="P152" t="e">
            <v>#NAME?</v>
          </cell>
          <cell r="Q152" t="e">
            <v>#NAME?</v>
          </cell>
          <cell r="R152" t="e">
            <v>#NAME?</v>
          </cell>
          <cell r="S152" t="e">
            <v>#NAME?</v>
          </cell>
          <cell r="T152" t="e">
            <v>#NAME?</v>
          </cell>
          <cell r="U152" t="e">
            <v>#NAME?</v>
          </cell>
          <cell r="V152" t="e">
            <v>#NAME?</v>
          </cell>
          <cell r="W152" t="e">
            <v>#NAME?</v>
          </cell>
          <cell r="X152" t="e">
            <v>#NAME?</v>
          </cell>
          <cell r="Y152" t="e">
            <v>#NAME?</v>
          </cell>
          <cell r="Z152" t="e">
            <v>#NAME?</v>
          </cell>
          <cell r="AA152" t="e">
            <v>#NAME?</v>
          </cell>
          <cell r="AB152" t="e">
            <v>#NAME?</v>
          </cell>
          <cell r="AC152" t="e">
            <v>#NAME?</v>
          </cell>
          <cell r="AD152" t="e">
            <v>#NAME?</v>
          </cell>
          <cell r="AE152" t="e">
            <v>#NAME?</v>
          </cell>
          <cell r="AF152" t="e">
            <v>#NAME?</v>
          </cell>
          <cell r="AG152" t="e">
            <v>#NAME?</v>
          </cell>
          <cell r="AH152" t="e">
            <v>#NAME?</v>
          </cell>
          <cell r="AI152" t="e">
            <v>#NAME?</v>
          </cell>
          <cell r="AJ152" t="e">
            <v>#NAME?</v>
          </cell>
          <cell r="AK152" t="e">
            <v>#NAME?</v>
          </cell>
          <cell r="AL152" t="e">
            <v>#NAME?</v>
          </cell>
          <cell r="AM152" t="e">
            <v>#NAME?</v>
          </cell>
          <cell r="AN152" t="e">
            <v>#NAME?</v>
          </cell>
          <cell r="AO152" t="e">
            <v>#NAME?</v>
          </cell>
          <cell r="AP152" t="e">
            <v>#NAME?</v>
          </cell>
          <cell r="AQ152" t="e">
            <v>#NAME?</v>
          </cell>
          <cell r="AR152" t="e">
            <v>#NAME?</v>
          </cell>
          <cell r="AS152" t="e">
            <v>#NAME?</v>
          </cell>
          <cell r="AT152" t="e">
            <v>#NAME?</v>
          </cell>
          <cell r="AU152" t="e">
            <v>#NAME?</v>
          </cell>
          <cell r="AV152" t="e">
            <v>#NAME?</v>
          </cell>
          <cell r="AW152" t="e">
            <v>#NAME?</v>
          </cell>
          <cell r="AX152" t="e">
            <v>#NAME?</v>
          </cell>
          <cell r="AY152" t="e">
            <v>#NAME?</v>
          </cell>
          <cell r="AZ152" t="e">
            <v>#NAME?</v>
          </cell>
          <cell r="BA152" t="e">
            <v>#NAME?</v>
          </cell>
          <cell r="BB152" t="e">
            <v>#NAME?</v>
          </cell>
          <cell r="BC152" t="e">
            <v>#NAME?</v>
          </cell>
          <cell r="BD152" t="e">
            <v>#NAME?</v>
          </cell>
          <cell r="BE152" t="e">
            <v>#NAME?</v>
          </cell>
          <cell r="BF152" t="e">
            <v>#NAME?</v>
          </cell>
          <cell r="BG152" t="e">
            <v>#NAME?</v>
          </cell>
          <cell r="BH152" t="e">
            <v>#NAME?</v>
          </cell>
          <cell r="BI152" t="e">
            <v>#NAME?</v>
          </cell>
        </row>
        <row r="153">
          <cell r="C153" t="str">
            <v>CIS</v>
          </cell>
          <cell r="D153" t="e">
            <v>#NAME?</v>
          </cell>
          <cell r="I153" t="e">
            <v>#NAME?</v>
          </cell>
          <cell r="J153" t="e">
            <v>#NAME?</v>
          </cell>
          <cell r="K153" t="e">
            <v>#NAME?</v>
          </cell>
          <cell r="L153" t="e">
            <v>#NAME?</v>
          </cell>
          <cell r="M153" t="e">
            <v>#NAME?</v>
          </cell>
          <cell r="N153" t="e">
            <v>#NAME?</v>
          </cell>
          <cell r="O153" t="e">
            <v>#NAME?</v>
          </cell>
          <cell r="P153" t="e">
            <v>#NAME?</v>
          </cell>
          <cell r="Q153" t="e">
            <v>#NAME?</v>
          </cell>
          <cell r="R153" t="e">
            <v>#NAME?</v>
          </cell>
          <cell r="S153" t="e">
            <v>#NAME?</v>
          </cell>
          <cell r="T153" t="e">
            <v>#NAME?</v>
          </cell>
          <cell r="U153" t="e">
            <v>#NAME?</v>
          </cell>
          <cell r="V153" t="e">
            <v>#NAME?</v>
          </cell>
          <cell r="W153" t="e">
            <v>#NAME?</v>
          </cell>
          <cell r="X153" t="e">
            <v>#NAME?</v>
          </cell>
          <cell r="Y153" t="e">
            <v>#NAME?</v>
          </cell>
          <cell r="Z153" t="e">
            <v>#NAME?</v>
          </cell>
          <cell r="AA153" t="e">
            <v>#NAME?</v>
          </cell>
          <cell r="AB153" t="e">
            <v>#NAME?</v>
          </cell>
          <cell r="AC153" t="e">
            <v>#NAME?</v>
          </cell>
          <cell r="AD153" t="e">
            <v>#NAME?</v>
          </cell>
          <cell r="AE153" t="e">
            <v>#NAME?</v>
          </cell>
          <cell r="AF153" t="e">
            <v>#NAME?</v>
          </cell>
          <cell r="AG153" t="e">
            <v>#NAME?</v>
          </cell>
          <cell r="AH153" t="e">
            <v>#NAME?</v>
          </cell>
          <cell r="AI153" t="e">
            <v>#NAME?</v>
          </cell>
          <cell r="AJ153" t="e">
            <v>#NAME?</v>
          </cell>
          <cell r="AK153" t="e">
            <v>#NAME?</v>
          </cell>
          <cell r="AL153" t="e">
            <v>#NAME?</v>
          </cell>
          <cell r="AM153" t="e">
            <v>#NAME?</v>
          </cell>
          <cell r="AN153" t="e">
            <v>#NAME?</v>
          </cell>
          <cell r="AO153" t="e">
            <v>#NAME?</v>
          </cell>
          <cell r="AP153" t="e">
            <v>#NAME?</v>
          </cell>
          <cell r="AQ153" t="e">
            <v>#NAME?</v>
          </cell>
          <cell r="AR153" t="e">
            <v>#NAME?</v>
          </cell>
          <cell r="AS153" t="e">
            <v>#NAME?</v>
          </cell>
          <cell r="AT153" t="e">
            <v>#NAME?</v>
          </cell>
          <cell r="AU153" t="e">
            <v>#NAME?</v>
          </cell>
          <cell r="AV153" t="e">
            <v>#NAME?</v>
          </cell>
          <cell r="AW153" t="e">
            <v>#NAME?</v>
          </cell>
          <cell r="AX153" t="e">
            <v>#NAME?</v>
          </cell>
          <cell r="AY153" t="e">
            <v>#NAME?</v>
          </cell>
          <cell r="AZ153" t="e">
            <v>#NAME?</v>
          </cell>
          <cell r="BA153" t="e">
            <v>#NAME?</v>
          </cell>
          <cell r="BB153" t="e">
            <v>#NAME?</v>
          </cell>
          <cell r="BC153" t="e">
            <v>#NAME?</v>
          </cell>
          <cell r="BD153" t="e">
            <v>#NAME?</v>
          </cell>
          <cell r="BE153" t="e">
            <v>#NAME?</v>
          </cell>
          <cell r="BF153" t="e">
            <v>#NAME?</v>
          </cell>
          <cell r="BG153" t="e">
            <v>#NAME?</v>
          </cell>
          <cell r="BH153" t="e">
            <v>#NAME?</v>
          </cell>
          <cell r="BI153" t="e">
            <v>#NAME?</v>
          </cell>
        </row>
        <row r="154">
          <cell r="C154" t="str">
            <v>Spare</v>
          </cell>
          <cell r="D154" t="e">
            <v>#NAME?</v>
          </cell>
          <cell r="I154" t="e">
            <v>#NAME?</v>
          </cell>
          <cell r="J154" t="e">
            <v>#NAME?</v>
          </cell>
          <cell r="K154" t="e">
            <v>#NAME?</v>
          </cell>
          <cell r="L154" t="e">
            <v>#NAME?</v>
          </cell>
          <cell r="M154" t="e">
            <v>#NAME?</v>
          </cell>
          <cell r="N154" t="e">
            <v>#NAME?</v>
          </cell>
          <cell r="O154" t="e">
            <v>#NAME?</v>
          </cell>
          <cell r="P154" t="e">
            <v>#NAME?</v>
          </cell>
          <cell r="Q154" t="e">
            <v>#NAME?</v>
          </cell>
          <cell r="R154" t="e">
            <v>#NAME?</v>
          </cell>
          <cell r="S154" t="e">
            <v>#NAME?</v>
          </cell>
          <cell r="T154" t="e">
            <v>#NAME?</v>
          </cell>
          <cell r="U154" t="e">
            <v>#NAME?</v>
          </cell>
          <cell r="V154" t="e">
            <v>#NAME?</v>
          </cell>
          <cell r="W154" t="e">
            <v>#NAME?</v>
          </cell>
          <cell r="X154" t="e">
            <v>#NAME?</v>
          </cell>
          <cell r="Y154" t="e">
            <v>#NAME?</v>
          </cell>
          <cell r="Z154" t="e">
            <v>#NAME?</v>
          </cell>
          <cell r="AA154" t="e">
            <v>#NAME?</v>
          </cell>
          <cell r="AB154" t="e">
            <v>#NAME?</v>
          </cell>
          <cell r="AC154" t="e">
            <v>#NAME?</v>
          </cell>
          <cell r="AD154" t="e">
            <v>#NAME?</v>
          </cell>
          <cell r="AE154" t="e">
            <v>#NAME?</v>
          </cell>
          <cell r="AF154" t="e">
            <v>#NAME?</v>
          </cell>
          <cell r="AG154" t="e">
            <v>#NAME?</v>
          </cell>
          <cell r="AH154" t="e">
            <v>#NAME?</v>
          </cell>
          <cell r="AI154" t="e">
            <v>#NAME?</v>
          </cell>
          <cell r="AJ154" t="e">
            <v>#NAME?</v>
          </cell>
          <cell r="AK154" t="e">
            <v>#NAME?</v>
          </cell>
          <cell r="AL154" t="e">
            <v>#NAME?</v>
          </cell>
          <cell r="AM154" t="e">
            <v>#NAME?</v>
          </cell>
          <cell r="AN154" t="e">
            <v>#NAME?</v>
          </cell>
          <cell r="AO154" t="e">
            <v>#NAME?</v>
          </cell>
          <cell r="AP154" t="e">
            <v>#NAME?</v>
          </cell>
          <cell r="AQ154" t="e">
            <v>#NAME?</v>
          </cell>
          <cell r="AR154" t="e">
            <v>#NAME?</v>
          </cell>
          <cell r="AS154" t="e">
            <v>#NAME?</v>
          </cell>
          <cell r="AT154" t="e">
            <v>#NAME?</v>
          </cell>
          <cell r="AU154" t="e">
            <v>#NAME?</v>
          </cell>
          <cell r="AV154" t="e">
            <v>#NAME?</v>
          </cell>
          <cell r="AW154" t="e">
            <v>#NAME?</v>
          </cell>
          <cell r="AX154" t="e">
            <v>#NAME?</v>
          </cell>
          <cell r="AY154" t="e">
            <v>#NAME?</v>
          </cell>
          <cell r="AZ154" t="e">
            <v>#NAME?</v>
          </cell>
          <cell r="BA154" t="e">
            <v>#NAME?</v>
          </cell>
          <cell r="BB154" t="e">
            <v>#NAME?</v>
          </cell>
          <cell r="BC154" t="e">
            <v>#NAME?</v>
          </cell>
          <cell r="BD154" t="e">
            <v>#NAME?</v>
          </cell>
          <cell r="BE154" t="e">
            <v>#NAME?</v>
          </cell>
          <cell r="BF154" t="e">
            <v>#NAME?</v>
          </cell>
          <cell r="BG154" t="e">
            <v>#NAME?</v>
          </cell>
          <cell r="BH154" t="e">
            <v>#NAME?</v>
          </cell>
          <cell r="BI154" t="e">
            <v>#NAME?</v>
          </cell>
        </row>
        <row r="155">
          <cell r="D155" t="e">
            <v>#NAME?</v>
          </cell>
          <cell r="I155" t="e">
            <v>#NAME?</v>
          </cell>
          <cell r="J155" t="e">
            <v>#NAME?</v>
          </cell>
          <cell r="K155" t="e">
            <v>#NAME?</v>
          </cell>
          <cell r="L155" t="e">
            <v>#NAME?</v>
          </cell>
          <cell r="M155" t="e">
            <v>#NAME?</v>
          </cell>
          <cell r="N155" t="e">
            <v>#NAME?</v>
          </cell>
          <cell r="O155" t="e">
            <v>#NAME?</v>
          </cell>
          <cell r="P155" t="e">
            <v>#NAME?</v>
          </cell>
          <cell r="Q155" t="e">
            <v>#NAME?</v>
          </cell>
          <cell r="R155" t="e">
            <v>#NAME?</v>
          </cell>
          <cell r="S155" t="e">
            <v>#NAME?</v>
          </cell>
          <cell r="T155" t="e">
            <v>#NAME?</v>
          </cell>
          <cell r="U155" t="e">
            <v>#NAME?</v>
          </cell>
          <cell r="V155" t="e">
            <v>#NAME?</v>
          </cell>
          <cell r="W155" t="e">
            <v>#NAME?</v>
          </cell>
          <cell r="X155" t="e">
            <v>#NAME?</v>
          </cell>
          <cell r="Y155" t="e">
            <v>#NAME?</v>
          </cell>
          <cell r="Z155" t="e">
            <v>#NAME?</v>
          </cell>
          <cell r="AA155" t="e">
            <v>#NAME?</v>
          </cell>
          <cell r="AB155" t="e">
            <v>#NAME?</v>
          </cell>
          <cell r="AC155" t="e">
            <v>#NAME?</v>
          </cell>
          <cell r="AD155" t="e">
            <v>#NAME?</v>
          </cell>
          <cell r="AE155" t="e">
            <v>#NAME?</v>
          </cell>
          <cell r="AF155" t="e">
            <v>#NAME?</v>
          </cell>
          <cell r="AG155" t="e">
            <v>#NAME?</v>
          </cell>
          <cell r="AH155" t="e">
            <v>#NAME?</v>
          </cell>
          <cell r="AI155" t="e">
            <v>#NAME?</v>
          </cell>
          <cell r="AJ155" t="e">
            <v>#NAME?</v>
          </cell>
          <cell r="AK155" t="e">
            <v>#NAME?</v>
          </cell>
          <cell r="AL155" t="e">
            <v>#NAME?</v>
          </cell>
          <cell r="AM155" t="e">
            <v>#NAME?</v>
          </cell>
          <cell r="AN155" t="e">
            <v>#NAME?</v>
          </cell>
          <cell r="AO155" t="e">
            <v>#NAME?</v>
          </cell>
          <cell r="AP155" t="e">
            <v>#NAME?</v>
          </cell>
          <cell r="AQ155" t="e">
            <v>#NAME?</v>
          </cell>
          <cell r="AR155" t="e">
            <v>#NAME?</v>
          </cell>
          <cell r="AS155" t="e">
            <v>#NAME?</v>
          </cell>
          <cell r="AT155" t="e">
            <v>#NAME?</v>
          </cell>
          <cell r="AU155" t="e">
            <v>#NAME?</v>
          </cell>
          <cell r="AV155" t="e">
            <v>#NAME?</v>
          </cell>
          <cell r="AW155" t="e">
            <v>#NAME?</v>
          </cell>
          <cell r="AX155" t="e">
            <v>#NAME?</v>
          </cell>
          <cell r="AY155" t="e">
            <v>#NAME?</v>
          </cell>
          <cell r="AZ155" t="e">
            <v>#NAME?</v>
          </cell>
          <cell r="BA155" t="e">
            <v>#NAME?</v>
          </cell>
          <cell r="BB155" t="e">
            <v>#NAME?</v>
          </cell>
          <cell r="BC155" t="e">
            <v>#NAME?</v>
          </cell>
          <cell r="BD155" t="e">
            <v>#NAME?</v>
          </cell>
          <cell r="BE155" t="e">
            <v>#NAME?</v>
          </cell>
          <cell r="BF155" t="e">
            <v>#NAME?</v>
          </cell>
          <cell r="BG155" t="e">
            <v>#NAME?</v>
          </cell>
          <cell r="BH155" t="e">
            <v>#NAME?</v>
          </cell>
          <cell r="BI155" t="e">
            <v>#NAME?</v>
          </cell>
        </row>
        <row r="157">
          <cell r="C157" t="str">
            <v>Costs During Operations Phase (Nominal)</v>
          </cell>
          <cell r="D157" t="e">
            <v>#NAME?</v>
          </cell>
          <cell r="I157" t="e">
            <v>#NAME?</v>
          </cell>
          <cell r="J157" t="e">
            <v>#NAME?</v>
          </cell>
          <cell r="K157" t="e">
            <v>#NAME?</v>
          </cell>
          <cell r="L157" t="e">
            <v>#NAME?</v>
          </cell>
          <cell r="M157" t="e">
            <v>#NAME?</v>
          </cell>
          <cell r="N157" t="e">
            <v>#NAME?</v>
          </cell>
          <cell r="O157" t="e">
            <v>#NAME?</v>
          </cell>
          <cell r="P157" t="e">
            <v>#NAME?</v>
          </cell>
          <cell r="Q157" t="e">
            <v>#NAME?</v>
          </cell>
          <cell r="R157" t="e">
            <v>#NAME?</v>
          </cell>
          <cell r="S157" t="e">
            <v>#NAME?</v>
          </cell>
          <cell r="T157" t="e">
            <v>#NAME?</v>
          </cell>
          <cell r="U157" t="e">
            <v>#NAME?</v>
          </cell>
          <cell r="V157" t="e">
            <v>#NAME?</v>
          </cell>
          <cell r="W157" t="e">
            <v>#NAME?</v>
          </cell>
          <cell r="X157" t="e">
            <v>#NAME?</v>
          </cell>
          <cell r="Y157" t="e">
            <v>#NAME?</v>
          </cell>
          <cell r="Z157" t="e">
            <v>#NAME?</v>
          </cell>
          <cell r="AA157" t="e">
            <v>#NAME?</v>
          </cell>
          <cell r="AB157" t="e">
            <v>#NAME?</v>
          </cell>
          <cell r="AC157" t="e">
            <v>#NAME?</v>
          </cell>
          <cell r="AD157" t="e">
            <v>#NAME?</v>
          </cell>
          <cell r="AE157" t="e">
            <v>#NAME?</v>
          </cell>
          <cell r="AF157" t="e">
            <v>#NAME?</v>
          </cell>
          <cell r="AG157" t="e">
            <v>#NAME?</v>
          </cell>
          <cell r="AH157" t="e">
            <v>#NAME?</v>
          </cell>
          <cell r="AI157" t="e">
            <v>#NAME?</v>
          </cell>
          <cell r="AJ157" t="e">
            <v>#NAME?</v>
          </cell>
          <cell r="AK157" t="e">
            <v>#NAME?</v>
          </cell>
          <cell r="AL157" t="e">
            <v>#NAME?</v>
          </cell>
          <cell r="AM157" t="e">
            <v>#NAME?</v>
          </cell>
          <cell r="AN157" t="e">
            <v>#NAME?</v>
          </cell>
          <cell r="AO157" t="e">
            <v>#NAME?</v>
          </cell>
          <cell r="AP157" t="e">
            <v>#NAME?</v>
          </cell>
          <cell r="AQ157" t="e">
            <v>#NAME?</v>
          </cell>
          <cell r="AR157" t="e">
            <v>#NAME?</v>
          </cell>
          <cell r="AS157" t="e">
            <v>#NAME?</v>
          </cell>
          <cell r="AT157" t="e">
            <v>#NAME?</v>
          </cell>
          <cell r="AU157" t="e">
            <v>#NAME?</v>
          </cell>
          <cell r="AV157" t="e">
            <v>#NAME?</v>
          </cell>
          <cell r="AW157" t="e">
            <v>#NAME?</v>
          </cell>
          <cell r="AX157" t="e">
            <v>#NAME?</v>
          </cell>
          <cell r="AY157" t="e">
            <v>#NAME?</v>
          </cell>
          <cell r="AZ157" t="e">
            <v>#NAME?</v>
          </cell>
          <cell r="BA157" t="e">
            <v>#NAME?</v>
          </cell>
          <cell r="BB157" t="e">
            <v>#NAME?</v>
          </cell>
          <cell r="BC157" t="e">
            <v>#NAME?</v>
          </cell>
          <cell r="BD157" t="e">
            <v>#NAME?</v>
          </cell>
          <cell r="BE157" t="e">
            <v>#NAME?</v>
          </cell>
          <cell r="BF157" t="e">
            <v>#NAME?</v>
          </cell>
          <cell r="BG157" t="e">
            <v>#NAME?</v>
          </cell>
          <cell r="BH157" t="e">
            <v>#NAME?</v>
          </cell>
          <cell r="BI157" t="e">
            <v>#NAME?</v>
          </cell>
        </row>
        <row r="160">
          <cell r="C160" t="str">
            <v>Adjustment for Debtors</v>
          </cell>
          <cell r="D160" t="e">
            <v>#NAME?</v>
          </cell>
          <cell r="I160" t="e">
            <v>#NAME?</v>
          </cell>
          <cell r="J160" t="e">
            <v>#NAME?</v>
          </cell>
          <cell r="K160" t="e">
            <v>#NAME?</v>
          </cell>
          <cell r="L160" t="e">
            <v>#NAME?</v>
          </cell>
          <cell r="M160" t="e">
            <v>#NAME?</v>
          </cell>
          <cell r="N160" t="e">
            <v>#NAME?</v>
          </cell>
          <cell r="O160" t="e">
            <v>#NAME?</v>
          </cell>
          <cell r="P160" t="e">
            <v>#NAME?</v>
          </cell>
          <cell r="Q160" t="e">
            <v>#NAME?</v>
          </cell>
          <cell r="R160" t="e">
            <v>#NAME?</v>
          </cell>
          <cell r="S160" t="e">
            <v>#NAME?</v>
          </cell>
          <cell r="T160" t="e">
            <v>#NAME?</v>
          </cell>
          <cell r="U160" t="e">
            <v>#NAME?</v>
          </cell>
          <cell r="V160" t="e">
            <v>#NAME?</v>
          </cell>
          <cell r="W160" t="e">
            <v>#NAME?</v>
          </cell>
          <cell r="X160" t="e">
            <v>#NAME?</v>
          </cell>
          <cell r="Y160" t="e">
            <v>#NAME?</v>
          </cell>
          <cell r="Z160" t="e">
            <v>#NAME?</v>
          </cell>
          <cell r="AA160" t="e">
            <v>#NAME?</v>
          </cell>
          <cell r="AB160" t="e">
            <v>#NAME?</v>
          </cell>
          <cell r="AC160" t="e">
            <v>#NAME?</v>
          </cell>
          <cell r="AD160" t="e">
            <v>#NAME?</v>
          </cell>
          <cell r="AE160" t="e">
            <v>#NAME?</v>
          </cell>
          <cell r="AF160" t="e">
            <v>#NAME?</v>
          </cell>
          <cell r="AG160" t="e">
            <v>#NAME?</v>
          </cell>
          <cell r="AH160" t="e">
            <v>#NAME?</v>
          </cell>
          <cell r="AI160" t="e">
            <v>#NAME?</v>
          </cell>
          <cell r="AJ160" t="e">
            <v>#NAME?</v>
          </cell>
          <cell r="AK160" t="e">
            <v>#NAME?</v>
          </cell>
          <cell r="AL160" t="e">
            <v>#NAME?</v>
          </cell>
          <cell r="AM160" t="e">
            <v>#NAME?</v>
          </cell>
          <cell r="AN160" t="e">
            <v>#NAME?</v>
          </cell>
          <cell r="AO160" t="e">
            <v>#NAME?</v>
          </cell>
          <cell r="AP160" t="e">
            <v>#NAME?</v>
          </cell>
          <cell r="AQ160" t="e">
            <v>#NAME?</v>
          </cell>
          <cell r="AR160" t="e">
            <v>#NAME?</v>
          </cell>
          <cell r="AS160" t="e">
            <v>#NAME?</v>
          </cell>
          <cell r="AT160" t="e">
            <v>#NAME?</v>
          </cell>
          <cell r="AU160" t="e">
            <v>#NAME?</v>
          </cell>
          <cell r="AV160" t="e">
            <v>#NAME?</v>
          </cell>
          <cell r="AW160" t="e">
            <v>#NAME?</v>
          </cell>
          <cell r="AX160" t="e">
            <v>#NAME?</v>
          </cell>
          <cell r="AY160" t="e">
            <v>#NAME?</v>
          </cell>
          <cell r="AZ160" t="e">
            <v>#NAME?</v>
          </cell>
          <cell r="BA160" t="e">
            <v>#NAME?</v>
          </cell>
          <cell r="BB160" t="e">
            <v>#NAME?</v>
          </cell>
          <cell r="BC160" t="e">
            <v>#NAME?</v>
          </cell>
          <cell r="BD160" t="e">
            <v>#NAME?</v>
          </cell>
          <cell r="BE160" t="e">
            <v>#NAME?</v>
          </cell>
          <cell r="BF160" t="e">
            <v>#NAME?</v>
          </cell>
          <cell r="BG160" t="e">
            <v>#NAME?</v>
          </cell>
          <cell r="BH160" t="e">
            <v>#NAME?</v>
          </cell>
          <cell r="BI160" t="e">
            <v>#NAME?</v>
          </cell>
        </row>
        <row r="161">
          <cell r="C161" t="str">
            <v>Adjustment for Creditors</v>
          </cell>
          <cell r="D161" t="e">
            <v>#NAME?</v>
          </cell>
          <cell r="I161" t="e">
            <v>#NAME?</v>
          </cell>
          <cell r="J161" t="e">
            <v>#NAME?</v>
          </cell>
          <cell r="K161" t="e">
            <v>#NAME?</v>
          </cell>
          <cell r="L161" t="e">
            <v>#NAME?</v>
          </cell>
          <cell r="M161" t="e">
            <v>#NAME?</v>
          </cell>
          <cell r="N161" t="e">
            <v>#NAME?</v>
          </cell>
          <cell r="O161" t="e">
            <v>#NAME?</v>
          </cell>
          <cell r="P161" t="e">
            <v>#NAME?</v>
          </cell>
          <cell r="Q161" t="e">
            <v>#NAME?</v>
          </cell>
          <cell r="R161" t="e">
            <v>#NAME?</v>
          </cell>
          <cell r="S161" t="e">
            <v>#NAME?</v>
          </cell>
          <cell r="T161" t="e">
            <v>#NAME?</v>
          </cell>
          <cell r="U161" t="e">
            <v>#NAME?</v>
          </cell>
          <cell r="V161" t="e">
            <v>#NAME?</v>
          </cell>
          <cell r="W161" t="e">
            <v>#NAME?</v>
          </cell>
          <cell r="X161" t="e">
            <v>#NAME?</v>
          </cell>
          <cell r="Y161" t="e">
            <v>#NAME?</v>
          </cell>
          <cell r="Z161" t="e">
            <v>#NAME?</v>
          </cell>
          <cell r="AA161" t="e">
            <v>#NAME?</v>
          </cell>
          <cell r="AB161" t="e">
            <v>#NAME?</v>
          </cell>
          <cell r="AC161" t="e">
            <v>#NAME?</v>
          </cell>
          <cell r="AD161" t="e">
            <v>#NAME?</v>
          </cell>
          <cell r="AE161" t="e">
            <v>#NAME?</v>
          </cell>
          <cell r="AF161" t="e">
            <v>#NAME?</v>
          </cell>
          <cell r="AG161" t="e">
            <v>#NAME?</v>
          </cell>
          <cell r="AH161" t="e">
            <v>#NAME?</v>
          </cell>
          <cell r="AI161" t="e">
            <v>#NAME?</v>
          </cell>
          <cell r="AJ161" t="e">
            <v>#NAME?</v>
          </cell>
          <cell r="AK161" t="e">
            <v>#NAME?</v>
          </cell>
          <cell r="AL161" t="e">
            <v>#NAME?</v>
          </cell>
          <cell r="AM161" t="e">
            <v>#NAME?</v>
          </cell>
          <cell r="AN161" t="e">
            <v>#NAME?</v>
          </cell>
          <cell r="AO161" t="e">
            <v>#NAME?</v>
          </cell>
          <cell r="AP161" t="e">
            <v>#NAME?</v>
          </cell>
          <cell r="AQ161" t="e">
            <v>#NAME?</v>
          </cell>
          <cell r="AR161" t="e">
            <v>#NAME?</v>
          </cell>
          <cell r="AS161" t="e">
            <v>#NAME?</v>
          </cell>
          <cell r="AT161" t="e">
            <v>#NAME?</v>
          </cell>
          <cell r="AU161" t="e">
            <v>#NAME?</v>
          </cell>
          <cell r="AV161" t="e">
            <v>#NAME?</v>
          </cell>
          <cell r="AW161" t="e">
            <v>#NAME?</v>
          </cell>
          <cell r="AX161" t="e">
            <v>#NAME?</v>
          </cell>
          <cell r="AY161" t="e">
            <v>#NAME?</v>
          </cell>
          <cell r="AZ161" t="e">
            <v>#NAME?</v>
          </cell>
          <cell r="BA161" t="e">
            <v>#NAME?</v>
          </cell>
          <cell r="BB161" t="e">
            <v>#NAME?</v>
          </cell>
          <cell r="BC161" t="e">
            <v>#NAME?</v>
          </cell>
          <cell r="BD161" t="e">
            <v>#NAME?</v>
          </cell>
          <cell r="BE161" t="e">
            <v>#NAME?</v>
          </cell>
          <cell r="BF161" t="e">
            <v>#NAME?</v>
          </cell>
          <cell r="BG161" t="e">
            <v>#NAME?</v>
          </cell>
          <cell r="BH161" t="e">
            <v>#NAME?</v>
          </cell>
          <cell r="BI161" t="e">
            <v>#NAME?</v>
          </cell>
        </row>
        <row r="163">
          <cell r="B163" t="str">
            <v>Full Term Cashflow</v>
          </cell>
          <cell r="I163" t="e">
            <v>#NAME?</v>
          </cell>
          <cell r="J163" t="e">
            <v>#NAME?</v>
          </cell>
          <cell r="K163" t="e">
            <v>#NAME?</v>
          </cell>
          <cell r="L163" t="e">
            <v>#NAME?</v>
          </cell>
          <cell r="M163" t="e">
            <v>#NAME?</v>
          </cell>
          <cell r="N163" t="e">
            <v>#NAME?</v>
          </cell>
          <cell r="O163" t="e">
            <v>#NAME?</v>
          </cell>
          <cell r="P163" t="e">
            <v>#NAME?</v>
          </cell>
          <cell r="Q163" t="e">
            <v>#NAME?</v>
          </cell>
          <cell r="R163" t="e">
            <v>#NAME?</v>
          </cell>
          <cell r="S163" t="e">
            <v>#NAME?</v>
          </cell>
          <cell r="T163" t="e">
            <v>#NAME?</v>
          </cell>
          <cell r="U163" t="e">
            <v>#NAME?</v>
          </cell>
          <cell r="V163" t="e">
            <v>#NAME?</v>
          </cell>
          <cell r="W163" t="e">
            <v>#NAME?</v>
          </cell>
          <cell r="X163" t="e">
            <v>#NAME?</v>
          </cell>
          <cell r="Y163" t="e">
            <v>#NAME?</v>
          </cell>
          <cell r="Z163" t="e">
            <v>#NAME?</v>
          </cell>
          <cell r="AA163" t="e">
            <v>#NAME?</v>
          </cell>
          <cell r="AB163" t="e">
            <v>#NAME?</v>
          </cell>
          <cell r="AC163" t="e">
            <v>#NAME?</v>
          </cell>
          <cell r="AD163" t="e">
            <v>#NAME?</v>
          </cell>
          <cell r="AE163" t="e">
            <v>#NAME?</v>
          </cell>
          <cell r="AF163" t="e">
            <v>#NAME?</v>
          </cell>
          <cell r="AG163" t="e">
            <v>#NAME?</v>
          </cell>
          <cell r="AH163" t="e">
            <v>#NAME?</v>
          </cell>
          <cell r="AI163" t="e">
            <v>#NAME?</v>
          </cell>
          <cell r="AJ163" t="e">
            <v>#NAME?</v>
          </cell>
          <cell r="AK163" t="e">
            <v>#NAME?</v>
          </cell>
          <cell r="AL163" t="e">
            <v>#NAME?</v>
          </cell>
          <cell r="AM163" t="e">
            <v>#NAME?</v>
          </cell>
          <cell r="AN163" t="e">
            <v>#NAME?</v>
          </cell>
          <cell r="AO163" t="e">
            <v>#NAME?</v>
          </cell>
          <cell r="AP163" t="e">
            <v>#NAME?</v>
          </cell>
          <cell r="AQ163" t="e">
            <v>#NAME?</v>
          </cell>
          <cell r="AR163" t="e">
            <v>#NAME?</v>
          </cell>
          <cell r="AS163" t="e">
            <v>#NAME?</v>
          </cell>
          <cell r="AT163" t="e">
            <v>#NAME?</v>
          </cell>
          <cell r="AU163" t="e">
            <v>#NAME?</v>
          </cell>
          <cell r="AV163" t="e">
            <v>#NAME?</v>
          </cell>
          <cell r="AW163" t="e">
            <v>#NAME?</v>
          </cell>
          <cell r="AX163" t="e">
            <v>#NAME?</v>
          </cell>
          <cell r="AY163" t="e">
            <v>#NAME?</v>
          </cell>
          <cell r="AZ163" t="e">
            <v>#NAME?</v>
          </cell>
          <cell r="BA163" t="e">
            <v>#NAME?</v>
          </cell>
          <cell r="BB163" t="e">
            <v>#NAME?</v>
          </cell>
          <cell r="BC163" t="e">
            <v>#NAME?</v>
          </cell>
          <cell r="BD163" t="e">
            <v>#NAME?</v>
          </cell>
          <cell r="BE163" t="e">
            <v>#NAME?</v>
          </cell>
          <cell r="BF163" t="e">
            <v>#NAME?</v>
          </cell>
          <cell r="BG163" t="e">
            <v>#NAME?</v>
          </cell>
          <cell r="BH163" t="e">
            <v>#NAME?</v>
          </cell>
          <cell r="BI163" t="e">
            <v>#NAME?</v>
          </cell>
        </row>
        <row r="165">
          <cell r="B165" t="str">
            <v>Returns on investment &amp; Servicing of Finance</v>
          </cell>
        </row>
        <row r="166">
          <cell r="C166" t="str">
            <v>Dividends Paid</v>
          </cell>
          <cell r="D166" t="e">
            <v>#NAME?</v>
          </cell>
          <cell r="I166" t="e">
            <v>#NAME?</v>
          </cell>
          <cell r="J166" t="e">
            <v>#NAME?</v>
          </cell>
          <cell r="K166" t="e">
            <v>#NAME?</v>
          </cell>
          <cell r="L166" t="e">
            <v>#NAME?</v>
          </cell>
          <cell r="M166" t="e">
            <v>#NAME?</v>
          </cell>
          <cell r="N166" t="e">
            <v>#NAME?</v>
          </cell>
          <cell r="O166" t="e">
            <v>#NAME?</v>
          </cell>
          <cell r="P166" t="e">
            <v>#NAME?</v>
          </cell>
          <cell r="Q166" t="e">
            <v>#NAME?</v>
          </cell>
          <cell r="R166" t="e">
            <v>#NAME?</v>
          </cell>
          <cell r="S166" t="e">
            <v>#NAME?</v>
          </cell>
          <cell r="T166" t="e">
            <v>#NAME?</v>
          </cell>
          <cell r="U166" t="e">
            <v>#NAME?</v>
          </cell>
          <cell r="V166" t="e">
            <v>#NAME?</v>
          </cell>
          <cell r="W166" t="e">
            <v>#NAME?</v>
          </cell>
          <cell r="X166" t="e">
            <v>#NAME?</v>
          </cell>
          <cell r="Y166" t="e">
            <v>#NAME?</v>
          </cell>
          <cell r="Z166" t="e">
            <v>#NAME?</v>
          </cell>
          <cell r="AA166" t="e">
            <v>#NAME?</v>
          </cell>
          <cell r="AB166" t="e">
            <v>#NAME?</v>
          </cell>
          <cell r="AC166" t="e">
            <v>#NAME?</v>
          </cell>
          <cell r="AD166" t="e">
            <v>#NAME?</v>
          </cell>
          <cell r="AE166" t="e">
            <v>#NAME?</v>
          </cell>
          <cell r="AF166" t="e">
            <v>#NAME?</v>
          </cell>
          <cell r="AG166" t="e">
            <v>#NAME?</v>
          </cell>
          <cell r="AH166" t="e">
            <v>#NAME?</v>
          </cell>
          <cell r="AI166" t="e">
            <v>#NAME?</v>
          </cell>
          <cell r="AJ166" t="e">
            <v>#NAME?</v>
          </cell>
          <cell r="AK166" t="e">
            <v>#NAME?</v>
          </cell>
          <cell r="AL166" t="e">
            <v>#NAME?</v>
          </cell>
          <cell r="AM166" t="e">
            <v>#NAME?</v>
          </cell>
          <cell r="AN166" t="e">
            <v>#NAME?</v>
          </cell>
          <cell r="AO166" t="e">
            <v>#NAME?</v>
          </cell>
          <cell r="AP166" t="e">
            <v>#NAME?</v>
          </cell>
          <cell r="AQ166" t="e">
            <v>#NAME?</v>
          </cell>
          <cell r="AR166" t="e">
            <v>#NAME?</v>
          </cell>
          <cell r="AS166" t="e">
            <v>#NAME?</v>
          </cell>
          <cell r="AT166" t="e">
            <v>#NAME?</v>
          </cell>
          <cell r="AU166" t="e">
            <v>#NAME?</v>
          </cell>
          <cell r="AV166" t="e">
            <v>#NAME?</v>
          </cell>
          <cell r="AW166" t="e">
            <v>#NAME?</v>
          </cell>
          <cell r="AX166" t="e">
            <v>#NAME?</v>
          </cell>
          <cell r="AY166" t="e">
            <v>#NAME?</v>
          </cell>
          <cell r="AZ166" t="e">
            <v>#NAME?</v>
          </cell>
          <cell r="BA166" t="e">
            <v>#NAME?</v>
          </cell>
          <cell r="BB166" t="e">
            <v>#NAME?</v>
          </cell>
          <cell r="BC166" t="e">
            <v>#NAME?</v>
          </cell>
          <cell r="BD166" t="e">
            <v>#NAME?</v>
          </cell>
          <cell r="BE166" t="e">
            <v>#NAME?</v>
          </cell>
          <cell r="BF166" t="e">
            <v>#NAME?</v>
          </cell>
          <cell r="BG166" t="e">
            <v>#NAME?</v>
          </cell>
          <cell r="BH166" t="e">
            <v>#NAME?</v>
          </cell>
          <cell r="BI166" t="e">
            <v>#NAME?</v>
          </cell>
        </row>
        <row r="167">
          <cell r="C167" t="str">
            <v>Interest Paid</v>
          </cell>
          <cell r="D167" t="e">
            <v>#NAME?</v>
          </cell>
          <cell r="I167" t="e">
            <v>#NAME?</v>
          </cell>
          <cell r="J167" t="e">
            <v>#NAME?</v>
          </cell>
          <cell r="K167" t="e">
            <v>#NAME?</v>
          </cell>
          <cell r="L167" t="e">
            <v>#NAME?</v>
          </cell>
          <cell r="M167" t="e">
            <v>#NAME?</v>
          </cell>
          <cell r="N167" t="e">
            <v>#NAME?</v>
          </cell>
          <cell r="O167" t="e">
            <v>#NAME?</v>
          </cell>
          <cell r="P167" t="e">
            <v>#NAME?</v>
          </cell>
          <cell r="Q167" t="e">
            <v>#NAME?</v>
          </cell>
          <cell r="R167" t="e">
            <v>#NAME?</v>
          </cell>
          <cell r="S167" t="e">
            <v>#NAME?</v>
          </cell>
          <cell r="T167" t="e">
            <v>#NAME?</v>
          </cell>
          <cell r="U167" t="e">
            <v>#NAME?</v>
          </cell>
          <cell r="V167" t="e">
            <v>#NAME?</v>
          </cell>
          <cell r="W167" t="e">
            <v>#NAME?</v>
          </cell>
          <cell r="X167" t="e">
            <v>#NAME?</v>
          </cell>
          <cell r="Y167" t="e">
            <v>#NAME?</v>
          </cell>
          <cell r="Z167" t="e">
            <v>#NAME?</v>
          </cell>
          <cell r="AA167" t="e">
            <v>#NAME?</v>
          </cell>
          <cell r="AB167" t="e">
            <v>#NAME?</v>
          </cell>
          <cell r="AC167" t="e">
            <v>#NAME?</v>
          </cell>
          <cell r="AD167" t="e">
            <v>#NAME?</v>
          </cell>
          <cell r="AE167" t="e">
            <v>#NAME?</v>
          </cell>
          <cell r="AF167" t="e">
            <v>#NAME?</v>
          </cell>
          <cell r="AG167" t="e">
            <v>#NAME?</v>
          </cell>
          <cell r="AH167" t="e">
            <v>#NAME?</v>
          </cell>
          <cell r="AI167" t="e">
            <v>#NAME?</v>
          </cell>
          <cell r="AJ167" t="e">
            <v>#NAME?</v>
          </cell>
          <cell r="AK167" t="e">
            <v>#NAME?</v>
          </cell>
          <cell r="AL167" t="e">
            <v>#NAME?</v>
          </cell>
          <cell r="AM167" t="e">
            <v>#NAME?</v>
          </cell>
          <cell r="AN167" t="e">
            <v>#NAME?</v>
          </cell>
          <cell r="AO167" t="e">
            <v>#NAME?</v>
          </cell>
          <cell r="AP167" t="e">
            <v>#NAME?</v>
          </cell>
          <cell r="AQ167" t="e">
            <v>#NAME?</v>
          </cell>
          <cell r="AR167" t="e">
            <v>#NAME?</v>
          </cell>
          <cell r="AS167" t="e">
            <v>#NAME?</v>
          </cell>
          <cell r="AT167" t="e">
            <v>#NAME?</v>
          </cell>
          <cell r="AU167" t="e">
            <v>#NAME?</v>
          </cell>
          <cell r="AV167" t="e">
            <v>#NAME?</v>
          </cell>
          <cell r="AW167" t="e">
            <v>#NAME?</v>
          </cell>
          <cell r="AX167" t="e">
            <v>#NAME?</v>
          </cell>
          <cell r="AY167" t="e">
            <v>#NAME?</v>
          </cell>
          <cell r="AZ167" t="e">
            <v>#NAME?</v>
          </cell>
          <cell r="BA167" t="e">
            <v>#NAME?</v>
          </cell>
          <cell r="BB167" t="e">
            <v>#NAME?</v>
          </cell>
          <cell r="BC167" t="e">
            <v>#NAME?</v>
          </cell>
          <cell r="BD167" t="e">
            <v>#NAME?</v>
          </cell>
          <cell r="BE167" t="e">
            <v>#NAME?</v>
          </cell>
          <cell r="BF167" t="e">
            <v>#NAME?</v>
          </cell>
          <cell r="BG167" t="e">
            <v>#NAME?</v>
          </cell>
          <cell r="BH167" t="e">
            <v>#NAME?</v>
          </cell>
          <cell r="BI167" t="e">
            <v>#NAME?</v>
          </cell>
        </row>
        <row r="168">
          <cell r="C168" t="str">
            <v>Interest Received (Free cash, LCM, DSRA, Escrow)</v>
          </cell>
          <cell r="D168" t="e">
            <v>#NAME?</v>
          </cell>
          <cell r="I168">
            <v>0</v>
          </cell>
          <cell r="J168" t="e">
            <v>#NAME?</v>
          </cell>
          <cell r="K168" t="e">
            <v>#NAME?</v>
          </cell>
          <cell r="L168" t="e">
            <v>#NAME?</v>
          </cell>
          <cell r="M168" t="e">
            <v>#NAME?</v>
          </cell>
          <cell r="N168" t="e">
            <v>#NAME?</v>
          </cell>
          <cell r="O168" t="e">
            <v>#NAME?</v>
          </cell>
          <cell r="P168" t="e">
            <v>#NAME?</v>
          </cell>
          <cell r="Q168" t="e">
            <v>#NAME?</v>
          </cell>
          <cell r="R168" t="e">
            <v>#NAME?</v>
          </cell>
          <cell r="S168" t="e">
            <v>#NAME?</v>
          </cell>
          <cell r="T168" t="e">
            <v>#NAME?</v>
          </cell>
          <cell r="U168" t="e">
            <v>#NAME?</v>
          </cell>
          <cell r="V168" t="e">
            <v>#NAME?</v>
          </cell>
          <cell r="W168" t="e">
            <v>#NAME?</v>
          </cell>
          <cell r="X168" t="e">
            <v>#NAME?</v>
          </cell>
          <cell r="Y168" t="e">
            <v>#NAME?</v>
          </cell>
          <cell r="Z168" t="e">
            <v>#NAME?</v>
          </cell>
          <cell r="AA168" t="e">
            <v>#NAME?</v>
          </cell>
          <cell r="AB168" t="e">
            <v>#NAME?</v>
          </cell>
          <cell r="AC168" t="e">
            <v>#NAME?</v>
          </cell>
          <cell r="AD168" t="e">
            <v>#NAME?</v>
          </cell>
          <cell r="AE168" t="e">
            <v>#NAME?</v>
          </cell>
          <cell r="AF168" t="e">
            <v>#NAME?</v>
          </cell>
          <cell r="AG168" t="e">
            <v>#NAME?</v>
          </cell>
          <cell r="AH168" t="e">
            <v>#NAME?</v>
          </cell>
          <cell r="AI168" t="e">
            <v>#NAME?</v>
          </cell>
          <cell r="AJ168" t="e">
            <v>#NAME?</v>
          </cell>
          <cell r="AK168" t="e">
            <v>#NAME?</v>
          </cell>
          <cell r="AL168" t="e">
            <v>#NAME?</v>
          </cell>
          <cell r="AM168" t="e">
            <v>#NAME?</v>
          </cell>
          <cell r="AN168" t="e">
            <v>#NAME?</v>
          </cell>
          <cell r="AO168" t="e">
            <v>#NAME?</v>
          </cell>
          <cell r="AP168" t="e">
            <v>#NAME?</v>
          </cell>
          <cell r="AQ168" t="e">
            <v>#NAME?</v>
          </cell>
          <cell r="AR168" t="e">
            <v>#NAME?</v>
          </cell>
          <cell r="AS168" t="e">
            <v>#NAME?</v>
          </cell>
          <cell r="AT168" t="e">
            <v>#NAME?</v>
          </cell>
          <cell r="AU168" t="e">
            <v>#NAME?</v>
          </cell>
          <cell r="AV168" t="e">
            <v>#NAME?</v>
          </cell>
          <cell r="AW168" t="e">
            <v>#NAME?</v>
          </cell>
          <cell r="AX168" t="e">
            <v>#NAME?</v>
          </cell>
          <cell r="AY168" t="e">
            <v>#NAME?</v>
          </cell>
          <cell r="AZ168" t="e">
            <v>#NAME?</v>
          </cell>
          <cell r="BA168" t="e">
            <v>#NAME?</v>
          </cell>
          <cell r="BB168" t="e">
            <v>#NAME?</v>
          </cell>
          <cell r="BC168" t="e">
            <v>#NAME?</v>
          </cell>
          <cell r="BD168" t="e">
            <v>#NAME?</v>
          </cell>
          <cell r="BE168" t="e">
            <v>#NAME?</v>
          </cell>
          <cell r="BF168" t="e">
            <v>#NAME?</v>
          </cell>
          <cell r="BG168" t="e">
            <v>#NAME?</v>
          </cell>
          <cell r="BH168" t="e">
            <v>#NAME?</v>
          </cell>
          <cell r="BI168" t="e">
            <v>#NAME?</v>
          </cell>
        </row>
        <row r="169">
          <cell r="D169" t="e">
            <v>#NAME?</v>
          </cell>
          <cell r="I169" t="e">
            <v>#NAME?</v>
          </cell>
          <cell r="J169" t="e">
            <v>#NAME?</v>
          </cell>
          <cell r="K169" t="e">
            <v>#NAME?</v>
          </cell>
          <cell r="L169" t="e">
            <v>#NAME?</v>
          </cell>
          <cell r="M169" t="e">
            <v>#NAME?</v>
          </cell>
          <cell r="N169" t="e">
            <v>#NAME?</v>
          </cell>
          <cell r="O169" t="e">
            <v>#NAME?</v>
          </cell>
          <cell r="P169" t="e">
            <v>#NAME?</v>
          </cell>
          <cell r="Q169" t="e">
            <v>#NAME?</v>
          </cell>
          <cell r="R169" t="e">
            <v>#NAME?</v>
          </cell>
          <cell r="S169" t="e">
            <v>#NAME?</v>
          </cell>
          <cell r="T169" t="e">
            <v>#NAME?</v>
          </cell>
          <cell r="U169" t="e">
            <v>#NAME?</v>
          </cell>
          <cell r="V169" t="e">
            <v>#NAME?</v>
          </cell>
          <cell r="W169" t="e">
            <v>#NAME?</v>
          </cell>
          <cell r="X169" t="e">
            <v>#NAME?</v>
          </cell>
          <cell r="Y169" t="e">
            <v>#NAME?</v>
          </cell>
          <cell r="Z169" t="e">
            <v>#NAME?</v>
          </cell>
          <cell r="AA169" t="e">
            <v>#NAME?</v>
          </cell>
          <cell r="AB169" t="e">
            <v>#NAME?</v>
          </cell>
          <cell r="AC169" t="e">
            <v>#NAME?</v>
          </cell>
          <cell r="AD169" t="e">
            <v>#NAME?</v>
          </cell>
          <cell r="AE169" t="e">
            <v>#NAME?</v>
          </cell>
          <cell r="AF169" t="e">
            <v>#NAME?</v>
          </cell>
          <cell r="AG169" t="e">
            <v>#NAME?</v>
          </cell>
          <cell r="AH169" t="e">
            <v>#NAME?</v>
          </cell>
          <cell r="AI169" t="e">
            <v>#NAME?</v>
          </cell>
          <cell r="AJ169" t="e">
            <v>#NAME?</v>
          </cell>
          <cell r="AK169" t="e">
            <v>#NAME?</v>
          </cell>
          <cell r="AL169" t="e">
            <v>#NAME?</v>
          </cell>
          <cell r="AM169" t="e">
            <v>#NAME?</v>
          </cell>
          <cell r="AN169" t="e">
            <v>#NAME?</v>
          </cell>
          <cell r="AO169" t="e">
            <v>#NAME?</v>
          </cell>
          <cell r="AP169" t="e">
            <v>#NAME?</v>
          </cell>
          <cell r="AQ169" t="e">
            <v>#NAME?</v>
          </cell>
          <cell r="AR169" t="e">
            <v>#NAME?</v>
          </cell>
          <cell r="AS169" t="e">
            <v>#NAME?</v>
          </cell>
          <cell r="AT169" t="e">
            <v>#NAME?</v>
          </cell>
          <cell r="AU169" t="e">
            <v>#NAME?</v>
          </cell>
          <cell r="AV169" t="e">
            <v>#NAME?</v>
          </cell>
          <cell r="AW169" t="e">
            <v>#NAME?</v>
          </cell>
          <cell r="AX169" t="e">
            <v>#NAME?</v>
          </cell>
          <cell r="AY169" t="e">
            <v>#NAME?</v>
          </cell>
          <cell r="AZ169" t="e">
            <v>#NAME?</v>
          </cell>
          <cell r="BA169" t="e">
            <v>#NAME?</v>
          </cell>
          <cell r="BB169" t="e">
            <v>#NAME?</v>
          </cell>
          <cell r="BC169" t="e">
            <v>#NAME?</v>
          </cell>
          <cell r="BD169" t="e">
            <v>#NAME?</v>
          </cell>
          <cell r="BE169" t="e">
            <v>#NAME?</v>
          </cell>
          <cell r="BF169" t="e">
            <v>#NAME?</v>
          </cell>
          <cell r="BG169" t="e">
            <v>#NAME?</v>
          </cell>
          <cell r="BH169" t="e">
            <v>#NAME?</v>
          </cell>
          <cell r="BI169" t="e">
            <v>#NAME?</v>
          </cell>
        </row>
        <row r="171">
          <cell r="B171" t="str">
            <v>Taxation</v>
          </cell>
        </row>
        <row r="172">
          <cell r="C172" t="str">
            <v xml:space="preserve">Taxation </v>
          </cell>
          <cell r="D172" t="e">
            <v>#NAME?</v>
          </cell>
          <cell r="I172" t="e">
            <v>#NAME?</v>
          </cell>
          <cell r="J172" t="e">
            <v>#NAME?</v>
          </cell>
          <cell r="K172" t="e">
            <v>#NAME?</v>
          </cell>
          <cell r="L172" t="e">
            <v>#NAME?</v>
          </cell>
          <cell r="M172" t="e">
            <v>#NAME?</v>
          </cell>
          <cell r="N172" t="e">
            <v>#NAME?</v>
          </cell>
          <cell r="O172" t="e">
            <v>#NAME?</v>
          </cell>
          <cell r="P172" t="e">
            <v>#NAME?</v>
          </cell>
          <cell r="Q172" t="e">
            <v>#NAME?</v>
          </cell>
          <cell r="R172" t="e">
            <v>#NAME?</v>
          </cell>
          <cell r="S172" t="e">
            <v>#NAME?</v>
          </cell>
          <cell r="T172" t="e">
            <v>#NAME?</v>
          </cell>
          <cell r="U172" t="e">
            <v>#NAME?</v>
          </cell>
          <cell r="V172" t="e">
            <v>#NAME?</v>
          </cell>
          <cell r="W172" t="e">
            <v>#NAME?</v>
          </cell>
          <cell r="X172" t="e">
            <v>#NAME?</v>
          </cell>
          <cell r="Y172" t="e">
            <v>#NAME?</v>
          </cell>
          <cell r="Z172" t="e">
            <v>#NAME?</v>
          </cell>
          <cell r="AA172" t="e">
            <v>#NAME?</v>
          </cell>
          <cell r="AB172" t="e">
            <v>#NAME?</v>
          </cell>
          <cell r="AC172" t="e">
            <v>#NAME?</v>
          </cell>
          <cell r="AD172" t="e">
            <v>#NAME?</v>
          </cell>
          <cell r="AE172" t="e">
            <v>#NAME?</v>
          </cell>
          <cell r="AF172" t="e">
            <v>#NAME?</v>
          </cell>
          <cell r="AG172" t="e">
            <v>#NAME?</v>
          </cell>
          <cell r="AH172" t="e">
            <v>#NAME?</v>
          </cell>
          <cell r="AI172" t="e">
            <v>#NAME?</v>
          </cell>
          <cell r="AJ172" t="e">
            <v>#NAME?</v>
          </cell>
          <cell r="AK172" t="e">
            <v>#NAME?</v>
          </cell>
          <cell r="AL172" t="e">
            <v>#NAME?</v>
          </cell>
          <cell r="AM172" t="e">
            <v>#NAME?</v>
          </cell>
          <cell r="AN172" t="e">
            <v>#NAME?</v>
          </cell>
          <cell r="AO172" t="e">
            <v>#NAME?</v>
          </cell>
          <cell r="AP172" t="e">
            <v>#NAME?</v>
          </cell>
          <cell r="AQ172" t="e">
            <v>#NAME?</v>
          </cell>
          <cell r="AR172" t="e">
            <v>#NAME?</v>
          </cell>
          <cell r="AS172" t="e">
            <v>#NAME?</v>
          </cell>
          <cell r="AT172" t="e">
            <v>#NAME?</v>
          </cell>
          <cell r="AU172" t="e">
            <v>#NAME?</v>
          </cell>
          <cell r="AV172" t="e">
            <v>#NAME?</v>
          </cell>
          <cell r="AW172" t="e">
            <v>#NAME?</v>
          </cell>
          <cell r="AX172" t="e">
            <v>#NAME?</v>
          </cell>
          <cell r="AY172" t="e">
            <v>#NAME?</v>
          </cell>
          <cell r="AZ172" t="e">
            <v>#NAME?</v>
          </cell>
          <cell r="BA172" t="e">
            <v>#NAME?</v>
          </cell>
          <cell r="BB172" t="e">
            <v>#NAME?</v>
          </cell>
          <cell r="BC172" t="e">
            <v>#NAME?</v>
          </cell>
          <cell r="BD172" t="e">
            <v>#NAME?</v>
          </cell>
          <cell r="BE172" t="e">
            <v>#NAME?</v>
          </cell>
          <cell r="BF172" t="e">
            <v>#NAME?</v>
          </cell>
          <cell r="BG172" t="e">
            <v>#NAME?</v>
          </cell>
          <cell r="BH172" t="e">
            <v>#NAME?</v>
          </cell>
          <cell r="BI172" t="e">
            <v>#NAME?</v>
          </cell>
        </row>
        <row r="174">
          <cell r="B174" t="str">
            <v>Cashflow from Investing</v>
          </cell>
        </row>
        <row r="175">
          <cell r="C175" t="str">
            <v>Transfer to LCM reserve</v>
          </cell>
          <cell r="D175" t="e">
            <v>#NAME?</v>
          </cell>
          <cell r="I175" t="e">
            <v>#NAME?</v>
          </cell>
          <cell r="J175" t="e">
            <v>#NAME?</v>
          </cell>
          <cell r="K175" t="e">
            <v>#NAME?</v>
          </cell>
          <cell r="L175" t="e">
            <v>#NAME?</v>
          </cell>
          <cell r="M175" t="e">
            <v>#NAME?</v>
          </cell>
          <cell r="N175" t="e">
            <v>#NAME?</v>
          </cell>
          <cell r="O175" t="e">
            <v>#NAME?</v>
          </cell>
          <cell r="P175" t="e">
            <v>#NAME?</v>
          </cell>
          <cell r="Q175" t="e">
            <v>#NAME?</v>
          </cell>
          <cell r="R175" t="e">
            <v>#NAME?</v>
          </cell>
          <cell r="S175" t="e">
            <v>#NAME?</v>
          </cell>
          <cell r="T175" t="e">
            <v>#NAME?</v>
          </cell>
          <cell r="U175" t="e">
            <v>#NAME?</v>
          </cell>
          <cell r="V175" t="e">
            <v>#NAME?</v>
          </cell>
          <cell r="W175" t="e">
            <v>#NAME?</v>
          </cell>
          <cell r="X175" t="e">
            <v>#NAME?</v>
          </cell>
          <cell r="Y175" t="e">
            <v>#NAME?</v>
          </cell>
          <cell r="Z175" t="e">
            <v>#NAME?</v>
          </cell>
          <cell r="AA175" t="e">
            <v>#NAME?</v>
          </cell>
          <cell r="AB175" t="e">
            <v>#NAME?</v>
          </cell>
          <cell r="AC175" t="e">
            <v>#NAME?</v>
          </cell>
          <cell r="AD175" t="e">
            <v>#NAME?</v>
          </cell>
          <cell r="AE175" t="e">
            <v>#NAME?</v>
          </cell>
          <cell r="AF175" t="e">
            <v>#NAME?</v>
          </cell>
          <cell r="AG175" t="e">
            <v>#NAME?</v>
          </cell>
          <cell r="AH175" t="e">
            <v>#NAME?</v>
          </cell>
          <cell r="AI175" t="e">
            <v>#NAME?</v>
          </cell>
          <cell r="AJ175" t="e">
            <v>#NAME?</v>
          </cell>
          <cell r="AK175" t="e">
            <v>#NAME?</v>
          </cell>
          <cell r="AL175" t="e">
            <v>#NAME?</v>
          </cell>
          <cell r="AM175" t="e">
            <v>#NAME?</v>
          </cell>
          <cell r="AN175" t="e">
            <v>#NAME?</v>
          </cell>
          <cell r="AO175" t="e">
            <v>#NAME?</v>
          </cell>
          <cell r="AP175" t="e">
            <v>#NAME?</v>
          </cell>
          <cell r="AQ175" t="e">
            <v>#NAME?</v>
          </cell>
          <cell r="AR175" t="e">
            <v>#NAME?</v>
          </cell>
          <cell r="AS175" t="e">
            <v>#NAME?</v>
          </cell>
          <cell r="AT175" t="e">
            <v>#NAME?</v>
          </cell>
          <cell r="AU175" t="e">
            <v>#NAME?</v>
          </cell>
          <cell r="AV175" t="e">
            <v>#NAME?</v>
          </cell>
          <cell r="AW175" t="e">
            <v>#NAME?</v>
          </cell>
          <cell r="AX175" t="e">
            <v>#NAME?</v>
          </cell>
          <cell r="AY175" t="e">
            <v>#NAME?</v>
          </cell>
          <cell r="AZ175" t="e">
            <v>#NAME?</v>
          </cell>
          <cell r="BA175" t="e">
            <v>#NAME?</v>
          </cell>
          <cell r="BB175" t="e">
            <v>#NAME?</v>
          </cell>
          <cell r="BC175" t="e">
            <v>#NAME?</v>
          </cell>
          <cell r="BD175" t="e">
            <v>#NAME?</v>
          </cell>
          <cell r="BE175" t="e">
            <v>#NAME?</v>
          </cell>
          <cell r="BF175" t="e">
            <v>#NAME?</v>
          </cell>
          <cell r="BG175" t="e">
            <v>#NAME?</v>
          </cell>
          <cell r="BH175" t="e">
            <v>#NAME?</v>
          </cell>
          <cell r="BI175" t="e">
            <v>#NAME?</v>
          </cell>
        </row>
        <row r="176">
          <cell r="C176" t="str">
            <v>Transfer from LCM reserve</v>
          </cell>
          <cell r="D176" t="e">
            <v>#NAME?</v>
          </cell>
          <cell r="I176">
            <v>0</v>
          </cell>
          <cell r="J176" t="e">
            <v>#NAME?</v>
          </cell>
          <cell r="K176" t="e">
            <v>#NAME?</v>
          </cell>
          <cell r="L176" t="e">
            <v>#NAME?</v>
          </cell>
          <cell r="M176" t="e">
            <v>#NAME?</v>
          </cell>
          <cell r="N176" t="e">
            <v>#NAME?</v>
          </cell>
          <cell r="O176" t="e">
            <v>#NAME?</v>
          </cell>
          <cell r="P176" t="e">
            <v>#NAME?</v>
          </cell>
          <cell r="Q176" t="e">
            <v>#NAME?</v>
          </cell>
          <cell r="R176" t="e">
            <v>#NAME?</v>
          </cell>
          <cell r="S176" t="e">
            <v>#NAME?</v>
          </cell>
          <cell r="T176" t="e">
            <v>#NAME?</v>
          </cell>
          <cell r="U176" t="e">
            <v>#NAME?</v>
          </cell>
          <cell r="V176" t="e">
            <v>#NAME?</v>
          </cell>
          <cell r="W176" t="e">
            <v>#NAME?</v>
          </cell>
          <cell r="X176" t="e">
            <v>#NAME?</v>
          </cell>
          <cell r="Y176" t="e">
            <v>#NAME?</v>
          </cell>
          <cell r="Z176" t="e">
            <v>#NAME?</v>
          </cell>
          <cell r="AA176" t="e">
            <v>#NAME?</v>
          </cell>
          <cell r="AB176" t="e">
            <v>#NAME?</v>
          </cell>
          <cell r="AC176" t="e">
            <v>#NAME?</v>
          </cell>
          <cell r="AD176" t="e">
            <v>#NAME?</v>
          </cell>
          <cell r="AE176" t="e">
            <v>#NAME?</v>
          </cell>
          <cell r="AF176" t="e">
            <v>#NAME?</v>
          </cell>
          <cell r="AG176" t="e">
            <v>#NAME?</v>
          </cell>
          <cell r="AH176" t="e">
            <v>#NAME?</v>
          </cell>
          <cell r="AI176" t="e">
            <v>#NAME?</v>
          </cell>
          <cell r="AJ176" t="e">
            <v>#NAME?</v>
          </cell>
          <cell r="AK176" t="e">
            <v>#NAME?</v>
          </cell>
          <cell r="AL176" t="e">
            <v>#NAME?</v>
          </cell>
          <cell r="AM176" t="e">
            <v>#NAME?</v>
          </cell>
          <cell r="AN176" t="e">
            <v>#NAME?</v>
          </cell>
          <cell r="AO176" t="e">
            <v>#NAME?</v>
          </cell>
          <cell r="AP176" t="e">
            <v>#NAME?</v>
          </cell>
          <cell r="AQ176" t="e">
            <v>#NAME?</v>
          </cell>
          <cell r="AR176" t="e">
            <v>#NAME?</v>
          </cell>
          <cell r="AS176" t="e">
            <v>#NAME?</v>
          </cell>
          <cell r="AT176" t="e">
            <v>#NAME?</v>
          </cell>
          <cell r="AU176" t="e">
            <v>#NAME?</v>
          </cell>
          <cell r="AV176" t="e">
            <v>#NAME?</v>
          </cell>
          <cell r="AW176" t="e">
            <v>#NAME?</v>
          </cell>
          <cell r="AX176" t="e">
            <v>#NAME?</v>
          </cell>
          <cell r="AY176" t="e">
            <v>#NAME?</v>
          </cell>
          <cell r="AZ176" t="e">
            <v>#NAME?</v>
          </cell>
          <cell r="BA176" t="e">
            <v>#NAME?</v>
          </cell>
          <cell r="BB176" t="e">
            <v>#NAME?</v>
          </cell>
          <cell r="BC176" t="e">
            <v>#NAME?</v>
          </cell>
          <cell r="BD176" t="e">
            <v>#NAME?</v>
          </cell>
          <cell r="BE176" t="e">
            <v>#NAME?</v>
          </cell>
          <cell r="BF176" t="e">
            <v>#NAME?</v>
          </cell>
          <cell r="BG176" t="e">
            <v>#NAME?</v>
          </cell>
          <cell r="BH176" t="e">
            <v>#NAME?</v>
          </cell>
          <cell r="BI176" t="e">
            <v>#NAME?</v>
          </cell>
        </row>
        <row r="177">
          <cell r="C177" t="str">
            <v>LifecycleCapital Expenditure</v>
          </cell>
          <cell r="D177" t="e">
            <v>#NAME?</v>
          </cell>
          <cell r="I177">
            <v>-176.4847</v>
          </cell>
          <cell r="J177" t="e">
            <v>#NAME?</v>
          </cell>
          <cell r="K177" t="e">
            <v>#NAME?</v>
          </cell>
          <cell r="L177" t="e">
            <v>#NAME?</v>
          </cell>
          <cell r="M177" t="e">
            <v>#NAME?</v>
          </cell>
          <cell r="N177" t="e">
            <v>#NAME?</v>
          </cell>
          <cell r="O177" t="e">
            <v>#NAME?</v>
          </cell>
          <cell r="P177" t="e">
            <v>#NAME?</v>
          </cell>
          <cell r="Q177" t="e">
            <v>#NAME?</v>
          </cell>
          <cell r="R177" t="e">
            <v>#NAME?</v>
          </cell>
          <cell r="S177" t="e">
            <v>#NAME?</v>
          </cell>
          <cell r="T177" t="e">
            <v>#NAME?</v>
          </cell>
          <cell r="U177" t="e">
            <v>#NAME?</v>
          </cell>
          <cell r="V177" t="e">
            <v>#NAME?</v>
          </cell>
          <cell r="W177" t="e">
            <v>#NAME?</v>
          </cell>
          <cell r="X177" t="e">
            <v>#NAME?</v>
          </cell>
          <cell r="Y177" t="e">
            <v>#NAME?</v>
          </cell>
          <cell r="Z177" t="e">
            <v>#NAME?</v>
          </cell>
          <cell r="AA177" t="e">
            <v>#NAME?</v>
          </cell>
          <cell r="AB177" t="e">
            <v>#NAME?</v>
          </cell>
          <cell r="AC177" t="e">
            <v>#NAME?</v>
          </cell>
          <cell r="AD177" t="e">
            <v>#NAME?</v>
          </cell>
          <cell r="AE177" t="e">
            <v>#NAME?</v>
          </cell>
          <cell r="AF177" t="e">
            <v>#NAME?</v>
          </cell>
          <cell r="AG177" t="e">
            <v>#NAME?</v>
          </cell>
          <cell r="AH177" t="e">
            <v>#NAME?</v>
          </cell>
          <cell r="AI177" t="e">
            <v>#NAME?</v>
          </cell>
          <cell r="AJ177" t="e">
            <v>#NAME?</v>
          </cell>
          <cell r="AK177" t="e">
            <v>#NAME?</v>
          </cell>
          <cell r="AL177" t="e">
            <v>#NAME?</v>
          </cell>
          <cell r="AM177" t="e">
            <v>#NAME?</v>
          </cell>
          <cell r="AN177" t="e">
            <v>#NAME?</v>
          </cell>
          <cell r="AO177" t="e">
            <v>#NAME?</v>
          </cell>
          <cell r="AP177" t="e">
            <v>#NAME?</v>
          </cell>
          <cell r="AQ177" t="e">
            <v>#NAME?</v>
          </cell>
          <cell r="AR177" t="e">
            <v>#NAME?</v>
          </cell>
          <cell r="AS177" t="e">
            <v>#NAME?</v>
          </cell>
          <cell r="AT177" t="e">
            <v>#NAME?</v>
          </cell>
          <cell r="AU177" t="e">
            <v>#NAME?</v>
          </cell>
          <cell r="AV177" t="e">
            <v>#NAME?</v>
          </cell>
          <cell r="AW177" t="e">
            <v>#NAME?</v>
          </cell>
          <cell r="AX177" t="e">
            <v>#NAME?</v>
          </cell>
          <cell r="AY177" t="e">
            <v>#NAME?</v>
          </cell>
          <cell r="AZ177" t="e">
            <v>#NAME?</v>
          </cell>
          <cell r="BA177" t="e">
            <v>#NAME?</v>
          </cell>
          <cell r="BB177" t="e">
            <v>#NAME?</v>
          </cell>
          <cell r="BC177" t="e">
            <v>#NAME?</v>
          </cell>
          <cell r="BD177" t="e">
            <v>#NAME?</v>
          </cell>
          <cell r="BE177" t="e">
            <v>#NAME?</v>
          </cell>
          <cell r="BF177" t="e">
            <v>#NAME?</v>
          </cell>
          <cell r="BG177" t="e">
            <v>#NAME?</v>
          </cell>
          <cell r="BH177" t="e">
            <v>#NAME?</v>
          </cell>
          <cell r="BI177" t="e">
            <v>#NAME?</v>
          </cell>
        </row>
        <row r="178">
          <cell r="C178" t="str">
            <v>Transfer to DSRA</v>
          </cell>
          <cell r="D178" t="e">
            <v>#NAME?</v>
          </cell>
          <cell r="I178" t="e">
            <v>#NAME?</v>
          </cell>
          <cell r="J178" t="e">
            <v>#NAME?</v>
          </cell>
          <cell r="K178" t="e">
            <v>#NAME?</v>
          </cell>
          <cell r="L178" t="e">
            <v>#NAME?</v>
          </cell>
          <cell r="M178" t="e">
            <v>#NAME?</v>
          </cell>
          <cell r="N178" t="e">
            <v>#NAME?</v>
          </cell>
          <cell r="O178" t="e">
            <v>#NAME?</v>
          </cell>
          <cell r="P178" t="e">
            <v>#NAME?</v>
          </cell>
          <cell r="Q178" t="e">
            <v>#NAME?</v>
          </cell>
          <cell r="R178" t="e">
            <v>#NAME?</v>
          </cell>
          <cell r="S178" t="e">
            <v>#NAME?</v>
          </cell>
          <cell r="T178" t="e">
            <v>#NAME?</v>
          </cell>
          <cell r="U178" t="e">
            <v>#NAME?</v>
          </cell>
          <cell r="V178" t="e">
            <v>#NAME?</v>
          </cell>
          <cell r="W178" t="e">
            <v>#NAME?</v>
          </cell>
          <cell r="X178" t="e">
            <v>#NAME?</v>
          </cell>
          <cell r="Y178" t="e">
            <v>#NAME?</v>
          </cell>
          <cell r="Z178" t="e">
            <v>#NAME?</v>
          </cell>
          <cell r="AA178" t="e">
            <v>#NAME?</v>
          </cell>
          <cell r="AB178" t="e">
            <v>#NAME?</v>
          </cell>
          <cell r="AC178" t="e">
            <v>#NAME?</v>
          </cell>
          <cell r="AD178" t="e">
            <v>#NAME?</v>
          </cell>
          <cell r="AE178" t="e">
            <v>#NAME?</v>
          </cell>
          <cell r="AF178" t="e">
            <v>#NAME?</v>
          </cell>
          <cell r="AG178" t="e">
            <v>#NAME?</v>
          </cell>
          <cell r="AH178" t="e">
            <v>#NAME?</v>
          </cell>
          <cell r="AI178" t="e">
            <v>#NAME?</v>
          </cell>
          <cell r="AJ178" t="e">
            <v>#NAME?</v>
          </cell>
          <cell r="AK178" t="e">
            <v>#NAME?</v>
          </cell>
          <cell r="AL178" t="e">
            <v>#NAME?</v>
          </cell>
          <cell r="AM178" t="e">
            <v>#NAME?</v>
          </cell>
          <cell r="AN178" t="e">
            <v>#NAME?</v>
          </cell>
          <cell r="AO178" t="e">
            <v>#NAME?</v>
          </cell>
          <cell r="AP178" t="e">
            <v>#NAME?</v>
          </cell>
          <cell r="AQ178" t="e">
            <v>#NAME?</v>
          </cell>
          <cell r="AR178" t="e">
            <v>#NAME?</v>
          </cell>
          <cell r="AS178" t="e">
            <v>#NAME?</v>
          </cell>
          <cell r="AT178" t="e">
            <v>#NAME?</v>
          </cell>
          <cell r="AU178" t="e">
            <v>#NAME?</v>
          </cell>
          <cell r="AV178" t="e">
            <v>#NAME?</v>
          </cell>
          <cell r="AW178" t="e">
            <v>#NAME?</v>
          </cell>
          <cell r="AX178" t="e">
            <v>#NAME?</v>
          </cell>
          <cell r="AY178" t="e">
            <v>#NAME?</v>
          </cell>
          <cell r="AZ178" t="e">
            <v>#NAME?</v>
          </cell>
          <cell r="BA178" t="e">
            <v>#NAME?</v>
          </cell>
          <cell r="BB178" t="e">
            <v>#NAME?</v>
          </cell>
          <cell r="BC178" t="e">
            <v>#NAME?</v>
          </cell>
          <cell r="BD178" t="e">
            <v>#NAME?</v>
          </cell>
          <cell r="BE178" t="e">
            <v>#NAME?</v>
          </cell>
          <cell r="BF178" t="e">
            <v>#NAME?</v>
          </cell>
          <cell r="BG178" t="e">
            <v>#NAME?</v>
          </cell>
          <cell r="BH178" t="e">
            <v>#NAME?</v>
          </cell>
          <cell r="BI178" t="e">
            <v>#NAME?</v>
          </cell>
        </row>
        <row r="179">
          <cell r="C179" t="str">
            <v>Transfer from DSRA</v>
          </cell>
          <cell r="D179" t="e">
            <v>#NAME?</v>
          </cell>
          <cell r="I179" t="e">
            <v>#NAME?</v>
          </cell>
          <cell r="J179" t="e">
            <v>#NAME?</v>
          </cell>
          <cell r="K179" t="e">
            <v>#NAME?</v>
          </cell>
          <cell r="L179" t="e">
            <v>#NAME?</v>
          </cell>
          <cell r="M179" t="e">
            <v>#NAME?</v>
          </cell>
          <cell r="N179" t="e">
            <v>#NAME?</v>
          </cell>
          <cell r="O179" t="e">
            <v>#NAME?</v>
          </cell>
          <cell r="P179" t="e">
            <v>#NAME?</v>
          </cell>
          <cell r="Q179" t="e">
            <v>#NAME?</v>
          </cell>
          <cell r="R179" t="e">
            <v>#NAME?</v>
          </cell>
          <cell r="S179" t="e">
            <v>#NAME?</v>
          </cell>
          <cell r="T179" t="e">
            <v>#NAME?</v>
          </cell>
          <cell r="U179" t="e">
            <v>#NAME?</v>
          </cell>
          <cell r="V179" t="e">
            <v>#NAME?</v>
          </cell>
          <cell r="W179" t="e">
            <v>#NAME?</v>
          </cell>
          <cell r="X179" t="e">
            <v>#NAME?</v>
          </cell>
          <cell r="Y179" t="e">
            <v>#NAME?</v>
          </cell>
          <cell r="Z179" t="e">
            <v>#NAME?</v>
          </cell>
          <cell r="AA179" t="e">
            <v>#NAME?</v>
          </cell>
          <cell r="AB179" t="e">
            <v>#NAME?</v>
          </cell>
          <cell r="AC179" t="e">
            <v>#NAME?</v>
          </cell>
          <cell r="AD179" t="e">
            <v>#NAME?</v>
          </cell>
          <cell r="AE179" t="e">
            <v>#NAME?</v>
          </cell>
          <cell r="AF179" t="e">
            <v>#NAME?</v>
          </cell>
          <cell r="AG179" t="e">
            <v>#NAME?</v>
          </cell>
          <cell r="AH179" t="e">
            <v>#NAME?</v>
          </cell>
          <cell r="AI179" t="e">
            <v>#NAME?</v>
          </cell>
          <cell r="AJ179" t="e">
            <v>#NAME?</v>
          </cell>
          <cell r="AK179" t="e">
            <v>#NAME?</v>
          </cell>
          <cell r="AL179" t="e">
            <v>#NAME?</v>
          </cell>
          <cell r="AM179" t="e">
            <v>#NAME?</v>
          </cell>
          <cell r="AN179" t="e">
            <v>#NAME?</v>
          </cell>
          <cell r="AO179" t="e">
            <v>#NAME?</v>
          </cell>
          <cell r="AP179" t="e">
            <v>#NAME?</v>
          </cell>
          <cell r="AQ179" t="e">
            <v>#NAME?</v>
          </cell>
          <cell r="AR179" t="e">
            <v>#NAME?</v>
          </cell>
          <cell r="AS179" t="e">
            <v>#NAME?</v>
          </cell>
          <cell r="AT179" t="e">
            <v>#NAME?</v>
          </cell>
          <cell r="AU179" t="e">
            <v>#NAME?</v>
          </cell>
          <cell r="AV179" t="e">
            <v>#NAME?</v>
          </cell>
          <cell r="AW179" t="e">
            <v>#NAME?</v>
          </cell>
          <cell r="AX179" t="e">
            <v>#NAME?</v>
          </cell>
          <cell r="AY179" t="e">
            <v>#NAME?</v>
          </cell>
          <cell r="AZ179" t="e">
            <v>#NAME?</v>
          </cell>
          <cell r="BA179" t="e">
            <v>#NAME?</v>
          </cell>
          <cell r="BB179" t="e">
            <v>#NAME?</v>
          </cell>
          <cell r="BC179" t="e">
            <v>#NAME?</v>
          </cell>
          <cell r="BD179" t="e">
            <v>#NAME?</v>
          </cell>
          <cell r="BE179" t="e">
            <v>#NAME?</v>
          </cell>
          <cell r="BF179" t="e">
            <v>#NAME?</v>
          </cell>
          <cell r="BG179" t="e">
            <v>#NAME?</v>
          </cell>
          <cell r="BH179" t="e">
            <v>#NAME?</v>
          </cell>
          <cell r="BI179" t="e">
            <v>#NAME?</v>
          </cell>
        </row>
        <row r="180">
          <cell r="C180" t="str">
            <v>Repayment of Construction Credit</v>
          </cell>
          <cell r="D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</row>
        <row r="181">
          <cell r="C181" t="str">
            <v>Repayment of Senior facility capital</v>
          </cell>
          <cell r="D181" t="e">
            <v>#NAME?</v>
          </cell>
          <cell r="I181">
            <v>0</v>
          </cell>
          <cell r="J181" t="e">
            <v>#NAME?</v>
          </cell>
          <cell r="K181" t="e">
            <v>#NAME?</v>
          </cell>
          <cell r="L181" t="e">
            <v>#NAME?</v>
          </cell>
          <cell r="M181" t="e">
            <v>#NAME?</v>
          </cell>
          <cell r="N181" t="e">
            <v>#NAME?</v>
          </cell>
          <cell r="O181" t="e">
            <v>#NAME?</v>
          </cell>
          <cell r="P181" t="e">
            <v>#NAME?</v>
          </cell>
          <cell r="Q181" t="e">
            <v>#NAME?</v>
          </cell>
          <cell r="R181" t="e">
            <v>#NAME?</v>
          </cell>
          <cell r="S181" t="e">
            <v>#NAME?</v>
          </cell>
          <cell r="T181" t="e">
            <v>#NAME?</v>
          </cell>
          <cell r="U181" t="e">
            <v>#NAME?</v>
          </cell>
          <cell r="V181" t="e">
            <v>#NAME?</v>
          </cell>
          <cell r="W181" t="e">
            <v>#NAME?</v>
          </cell>
          <cell r="X181" t="e">
            <v>#NAME?</v>
          </cell>
          <cell r="Y181" t="e">
            <v>#NAME?</v>
          </cell>
          <cell r="Z181" t="e">
            <v>#NAME?</v>
          </cell>
          <cell r="AA181" t="e">
            <v>#NAME?</v>
          </cell>
          <cell r="AB181" t="e">
            <v>#NAME?</v>
          </cell>
          <cell r="AC181" t="e">
            <v>#NAME?</v>
          </cell>
          <cell r="AD181" t="e">
            <v>#NAME?</v>
          </cell>
          <cell r="AE181" t="e">
            <v>#NAME?</v>
          </cell>
          <cell r="AF181" t="e">
            <v>#NAME?</v>
          </cell>
          <cell r="AG181" t="e">
            <v>#NAME?</v>
          </cell>
          <cell r="AH181" t="e">
            <v>#NAME?</v>
          </cell>
          <cell r="AI181" t="e">
            <v>#NAME?</v>
          </cell>
          <cell r="AJ181" t="e">
            <v>#NAME?</v>
          </cell>
          <cell r="AK181" t="e">
            <v>#NAME?</v>
          </cell>
          <cell r="AL181" t="e">
            <v>#NAME?</v>
          </cell>
          <cell r="AM181" t="e">
            <v>#NAME?</v>
          </cell>
          <cell r="AN181" t="e">
            <v>#NAME?</v>
          </cell>
          <cell r="AO181" t="e">
            <v>#NAME?</v>
          </cell>
          <cell r="AP181" t="e">
            <v>#NAME?</v>
          </cell>
          <cell r="AQ181" t="e">
            <v>#NAME?</v>
          </cell>
          <cell r="AR181" t="e">
            <v>#NAME?</v>
          </cell>
          <cell r="AS181" t="e">
            <v>#NAME?</v>
          </cell>
          <cell r="AT181" t="e">
            <v>#NAME?</v>
          </cell>
          <cell r="AU181" t="e">
            <v>#NAME?</v>
          </cell>
          <cell r="AV181" t="e">
            <v>#NAME?</v>
          </cell>
          <cell r="AW181" t="e">
            <v>#NAME?</v>
          </cell>
          <cell r="AX181" t="e">
            <v>#NAME?</v>
          </cell>
          <cell r="AY181" t="e">
            <v>#NAME?</v>
          </cell>
          <cell r="AZ181" t="e">
            <v>#NAME?</v>
          </cell>
          <cell r="BA181" t="e">
            <v>#NAME?</v>
          </cell>
          <cell r="BB181" t="e">
            <v>#NAME?</v>
          </cell>
          <cell r="BC181" t="e">
            <v>#NAME?</v>
          </cell>
          <cell r="BD181" t="e">
            <v>#NAME?</v>
          </cell>
          <cell r="BE181" t="e">
            <v>#NAME?</v>
          </cell>
          <cell r="BF181" t="e">
            <v>#NAME?</v>
          </cell>
          <cell r="BG181" t="e">
            <v>#NAME?</v>
          </cell>
          <cell r="BH181" t="e">
            <v>#NAME?</v>
          </cell>
          <cell r="BI181" t="e">
            <v>#NAME?</v>
          </cell>
        </row>
        <row r="182">
          <cell r="C182" t="str">
            <v>Repayment of Mezzanine debt capital</v>
          </cell>
          <cell r="D182" t="e">
            <v>#NAME?</v>
          </cell>
          <cell r="I182">
            <v>0</v>
          </cell>
          <cell r="J182" t="e">
            <v>#NAME?</v>
          </cell>
          <cell r="K182" t="e">
            <v>#NAME?</v>
          </cell>
          <cell r="L182" t="e">
            <v>#NAME?</v>
          </cell>
          <cell r="M182" t="e">
            <v>#NAME?</v>
          </cell>
          <cell r="N182" t="e">
            <v>#NAME?</v>
          </cell>
          <cell r="O182" t="e">
            <v>#NAME?</v>
          </cell>
          <cell r="P182" t="e">
            <v>#NAME?</v>
          </cell>
          <cell r="Q182" t="e">
            <v>#NAME?</v>
          </cell>
          <cell r="R182" t="e">
            <v>#NAME?</v>
          </cell>
          <cell r="S182" t="e">
            <v>#NAME?</v>
          </cell>
          <cell r="T182" t="e">
            <v>#NAME?</v>
          </cell>
          <cell r="U182" t="e">
            <v>#NAME?</v>
          </cell>
          <cell r="V182" t="e">
            <v>#NAME?</v>
          </cell>
          <cell r="W182" t="e">
            <v>#NAME?</v>
          </cell>
          <cell r="X182" t="e">
            <v>#NAME?</v>
          </cell>
          <cell r="Y182" t="e">
            <v>#NAME?</v>
          </cell>
          <cell r="Z182" t="e">
            <v>#NAME?</v>
          </cell>
          <cell r="AA182" t="e">
            <v>#NAME?</v>
          </cell>
          <cell r="AB182" t="e">
            <v>#NAME?</v>
          </cell>
          <cell r="AC182" t="e">
            <v>#NAME?</v>
          </cell>
          <cell r="AD182" t="e">
            <v>#NAME?</v>
          </cell>
          <cell r="AE182" t="e">
            <v>#NAME?</v>
          </cell>
          <cell r="AF182" t="e">
            <v>#NAME?</v>
          </cell>
          <cell r="AG182" t="e">
            <v>#NAME?</v>
          </cell>
          <cell r="AH182" t="e">
            <v>#NAME?</v>
          </cell>
          <cell r="AI182" t="e">
            <v>#NAME?</v>
          </cell>
          <cell r="AJ182" t="e">
            <v>#NAME?</v>
          </cell>
          <cell r="AK182" t="e">
            <v>#NAME?</v>
          </cell>
          <cell r="AL182" t="e">
            <v>#NAME?</v>
          </cell>
          <cell r="AM182" t="e">
            <v>#NAME?</v>
          </cell>
          <cell r="AN182" t="e">
            <v>#NAME?</v>
          </cell>
          <cell r="AO182" t="e">
            <v>#NAME?</v>
          </cell>
          <cell r="AP182" t="e">
            <v>#NAME?</v>
          </cell>
          <cell r="AQ182" t="e">
            <v>#NAME?</v>
          </cell>
          <cell r="AR182" t="e">
            <v>#NAME?</v>
          </cell>
          <cell r="AS182" t="e">
            <v>#NAME?</v>
          </cell>
          <cell r="AT182" t="e">
            <v>#NAME?</v>
          </cell>
          <cell r="AU182" t="e">
            <v>#NAME?</v>
          </cell>
          <cell r="AV182" t="e">
            <v>#NAME?</v>
          </cell>
          <cell r="AW182" t="e">
            <v>#NAME?</v>
          </cell>
          <cell r="AX182" t="e">
            <v>#NAME?</v>
          </cell>
          <cell r="AY182" t="e">
            <v>#NAME?</v>
          </cell>
          <cell r="AZ182" t="e">
            <v>#NAME?</v>
          </cell>
          <cell r="BA182" t="e">
            <v>#NAME?</v>
          </cell>
          <cell r="BB182" t="e">
            <v>#NAME?</v>
          </cell>
          <cell r="BC182" t="e">
            <v>#NAME?</v>
          </cell>
          <cell r="BD182" t="e">
            <v>#NAME?</v>
          </cell>
          <cell r="BE182" t="e">
            <v>#NAME?</v>
          </cell>
          <cell r="BF182" t="e">
            <v>#NAME?</v>
          </cell>
          <cell r="BG182" t="e">
            <v>#NAME?</v>
          </cell>
          <cell r="BH182" t="e">
            <v>#NAME?</v>
          </cell>
          <cell r="BI182" t="e">
            <v>#NAME?</v>
          </cell>
        </row>
        <row r="183">
          <cell r="C183" t="str">
            <v>Repayment of Sub debt capital</v>
          </cell>
          <cell r="D183" t="e">
            <v>#NAME?</v>
          </cell>
          <cell r="I183" t="e">
            <v>#NAME?</v>
          </cell>
          <cell r="J183" t="e">
            <v>#NAME?</v>
          </cell>
          <cell r="K183" t="e">
            <v>#NAME?</v>
          </cell>
          <cell r="L183" t="e">
            <v>#NAME?</v>
          </cell>
          <cell r="M183" t="e">
            <v>#NAME?</v>
          </cell>
          <cell r="N183" t="e">
            <v>#NAME?</v>
          </cell>
          <cell r="O183" t="e">
            <v>#NAME?</v>
          </cell>
          <cell r="P183" t="e">
            <v>#NAME?</v>
          </cell>
          <cell r="Q183" t="e">
            <v>#NAME?</v>
          </cell>
          <cell r="R183" t="e">
            <v>#NAME?</v>
          </cell>
          <cell r="S183" t="e">
            <v>#NAME?</v>
          </cell>
          <cell r="T183" t="e">
            <v>#NAME?</v>
          </cell>
          <cell r="U183" t="e">
            <v>#NAME?</v>
          </cell>
          <cell r="V183" t="e">
            <v>#NAME?</v>
          </cell>
          <cell r="W183" t="e">
            <v>#NAME?</v>
          </cell>
          <cell r="X183" t="e">
            <v>#NAME?</v>
          </cell>
          <cell r="Y183" t="e">
            <v>#NAME?</v>
          </cell>
          <cell r="Z183" t="e">
            <v>#NAME?</v>
          </cell>
          <cell r="AA183" t="e">
            <v>#NAME?</v>
          </cell>
          <cell r="AB183" t="e">
            <v>#NAME?</v>
          </cell>
          <cell r="AC183" t="e">
            <v>#NAME?</v>
          </cell>
          <cell r="AD183" t="e">
            <v>#NAME?</v>
          </cell>
          <cell r="AE183" t="e">
            <v>#NAME?</v>
          </cell>
          <cell r="AF183" t="e">
            <v>#NAME?</v>
          </cell>
          <cell r="AG183" t="e">
            <v>#NAME?</v>
          </cell>
          <cell r="AH183" t="e">
            <v>#NAME?</v>
          </cell>
          <cell r="AI183" t="e">
            <v>#NAME?</v>
          </cell>
          <cell r="AJ183" t="e">
            <v>#NAME?</v>
          </cell>
          <cell r="AK183" t="e">
            <v>#NAME?</v>
          </cell>
          <cell r="AL183" t="e">
            <v>#NAME?</v>
          </cell>
          <cell r="AM183" t="e">
            <v>#NAME?</v>
          </cell>
          <cell r="AN183" t="e">
            <v>#NAME?</v>
          </cell>
          <cell r="AO183" t="e">
            <v>#NAME?</v>
          </cell>
          <cell r="AP183" t="e">
            <v>#NAME?</v>
          </cell>
          <cell r="AQ183" t="e">
            <v>#NAME?</v>
          </cell>
          <cell r="AR183" t="e">
            <v>#NAME?</v>
          </cell>
          <cell r="AS183" t="e">
            <v>#NAME?</v>
          </cell>
          <cell r="AT183" t="e">
            <v>#NAME?</v>
          </cell>
          <cell r="AU183" t="e">
            <v>#NAME?</v>
          </cell>
          <cell r="AV183" t="e">
            <v>#NAME?</v>
          </cell>
          <cell r="AW183" t="e">
            <v>#NAME?</v>
          </cell>
          <cell r="AX183" t="e">
            <v>#NAME?</v>
          </cell>
          <cell r="AY183" t="e">
            <v>#NAME?</v>
          </cell>
          <cell r="AZ183" t="e">
            <v>#NAME?</v>
          </cell>
          <cell r="BA183" t="e">
            <v>#NAME?</v>
          </cell>
          <cell r="BB183" t="e">
            <v>#NAME?</v>
          </cell>
          <cell r="BC183" t="e">
            <v>#NAME?</v>
          </cell>
          <cell r="BD183" t="e">
            <v>#NAME?</v>
          </cell>
          <cell r="BE183" t="e">
            <v>#NAME?</v>
          </cell>
          <cell r="BF183" t="e">
            <v>#NAME?</v>
          </cell>
          <cell r="BG183" t="e">
            <v>#NAME?</v>
          </cell>
          <cell r="BH183" t="e">
            <v>#NAME?</v>
          </cell>
          <cell r="BI183" t="e">
            <v>#NAME?</v>
          </cell>
        </row>
        <row r="184">
          <cell r="C184" t="str">
            <v>Repayment of Share Issue</v>
          </cell>
          <cell r="D184" t="e">
            <v>#NAME?</v>
          </cell>
          <cell r="I184" t="e">
            <v>#NAME?</v>
          </cell>
          <cell r="J184" t="e">
            <v>#NAME?</v>
          </cell>
          <cell r="K184" t="e">
            <v>#NAME?</v>
          </cell>
          <cell r="L184" t="e">
            <v>#NAME?</v>
          </cell>
          <cell r="M184" t="e">
            <v>#NAME?</v>
          </cell>
          <cell r="N184" t="e">
            <v>#NAME?</v>
          </cell>
          <cell r="O184" t="e">
            <v>#NAME?</v>
          </cell>
          <cell r="P184" t="e">
            <v>#NAME?</v>
          </cell>
          <cell r="Q184" t="e">
            <v>#NAME?</v>
          </cell>
          <cell r="R184" t="e">
            <v>#NAME?</v>
          </cell>
          <cell r="S184" t="e">
            <v>#NAME?</v>
          </cell>
          <cell r="T184" t="e">
            <v>#NAME?</v>
          </cell>
          <cell r="U184" t="e">
            <v>#NAME?</v>
          </cell>
          <cell r="V184" t="e">
            <v>#NAME?</v>
          </cell>
          <cell r="W184" t="e">
            <v>#NAME?</v>
          </cell>
          <cell r="X184" t="e">
            <v>#NAME?</v>
          </cell>
          <cell r="Y184" t="e">
            <v>#NAME?</v>
          </cell>
          <cell r="Z184" t="e">
            <v>#NAME?</v>
          </cell>
          <cell r="AA184" t="e">
            <v>#NAME?</v>
          </cell>
          <cell r="AB184" t="e">
            <v>#NAME?</v>
          </cell>
          <cell r="AC184" t="e">
            <v>#NAME?</v>
          </cell>
          <cell r="AD184" t="e">
            <v>#NAME?</v>
          </cell>
          <cell r="AE184" t="e">
            <v>#NAME?</v>
          </cell>
          <cell r="AF184" t="e">
            <v>#NAME?</v>
          </cell>
          <cell r="AG184" t="e">
            <v>#NAME?</v>
          </cell>
          <cell r="AH184" t="e">
            <v>#NAME?</v>
          </cell>
          <cell r="AI184" t="e">
            <v>#NAME?</v>
          </cell>
          <cell r="AJ184" t="e">
            <v>#NAME?</v>
          </cell>
          <cell r="AK184" t="e">
            <v>#NAME?</v>
          </cell>
          <cell r="AL184" t="e">
            <v>#NAME?</v>
          </cell>
          <cell r="AM184" t="e">
            <v>#NAME?</v>
          </cell>
          <cell r="AN184" t="e">
            <v>#NAME?</v>
          </cell>
          <cell r="AO184" t="e">
            <v>#NAME?</v>
          </cell>
          <cell r="AP184" t="e">
            <v>#NAME?</v>
          </cell>
          <cell r="AQ184" t="e">
            <v>#NAME?</v>
          </cell>
          <cell r="AR184" t="e">
            <v>#NAME?</v>
          </cell>
          <cell r="AS184" t="e">
            <v>#NAME?</v>
          </cell>
          <cell r="AT184" t="e">
            <v>#NAME?</v>
          </cell>
          <cell r="AU184" t="e">
            <v>#NAME?</v>
          </cell>
          <cell r="AV184" t="e">
            <v>#NAME?</v>
          </cell>
          <cell r="AW184" t="e">
            <v>#NAME?</v>
          </cell>
          <cell r="AX184" t="e">
            <v>#NAME?</v>
          </cell>
          <cell r="AY184" t="e">
            <v>#NAME?</v>
          </cell>
          <cell r="AZ184" t="e">
            <v>#NAME?</v>
          </cell>
          <cell r="BA184" t="e">
            <v>#NAME?</v>
          </cell>
          <cell r="BB184" t="e">
            <v>#NAME?</v>
          </cell>
          <cell r="BC184" t="e">
            <v>#NAME?</v>
          </cell>
          <cell r="BD184" t="e">
            <v>#NAME?</v>
          </cell>
          <cell r="BE184" t="e">
            <v>#NAME?</v>
          </cell>
          <cell r="BF184" t="e">
            <v>#NAME?</v>
          </cell>
          <cell r="BG184" t="e">
            <v>#NAME?</v>
          </cell>
          <cell r="BH184" t="e">
            <v>#NAME?</v>
          </cell>
          <cell r="BI184" t="e">
            <v>#NAME?</v>
          </cell>
        </row>
        <row r="185">
          <cell r="D185" t="e">
            <v>#NAME?</v>
          </cell>
          <cell r="I185" t="e">
            <v>#NAME?</v>
          </cell>
          <cell r="J185" t="e">
            <v>#NAME?</v>
          </cell>
          <cell r="K185" t="e">
            <v>#NAME?</v>
          </cell>
          <cell r="L185" t="e">
            <v>#NAME?</v>
          </cell>
          <cell r="M185" t="e">
            <v>#NAME?</v>
          </cell>
          <cell r="N185" t="e">
            <v>#NAME?</v>
          </cell>
          <cell r="O185" t="e">
            <v>#NAME?</v>
          </cell>
          <cell r="P185" t="e">
            <v>#NAME?</v>
          </cell>
          <cell r="Q185" t="e">
            <v>#NAME?</v>
          </cell>
          <cell r="R185" t="e">
            <v>#NAME?</v>
          </cell>
          <cell r="S185" t="e">
            <v>#NAME?</v>
          </cell>
          <cell r="T185" t="e">
            <v>#NAME?</v>
          </cell>
          <cell r="U185" t="e">
            <v>#NAME?</v>
          </cell>
          <cell r="V185" t="e">
            <v>#NAME?</v>
          </cell>
          <cell r="W185" t="e">
            <v>#NAME?</v>
          </cell>
          <cell r="X185" t="e">
            <v>#NAME?</v>
          </cell>
          <cell r="Y185" t="e">
            <v>#NAME?</v>
          </cell>
          <cell r="Z185" t="e">
            <v>#NAME?</v>
          </cell>
          <cell r="AA185" t="e">
            <v>#NAME?</v>
          </cell>
          <cell r="AB185" t="e">
            <v>#NAME?</v>
          </cell>
          <cell r="AC185" t="e">
            <v>#NAME?</v>
          </cell>
          <cell r="AD185" t="e">
            <v>#NAME?</v>
          </cell>
          <cell r="AE185" t="e">
            <v>#NAME?</v>
          </cell>
          <cell r="AF185" t="e">
            <v>#NAME?</v>
          </cell>
          <cell r="AG185" t="e">
            <v>#NAME?</v>
          </cell>
          <cell r="AH185" t="e">
            <v>#NAME?</v>
          </cell>
          <cell r="AI185" t="e">
            <v>#NAME?</v>
          </cell>
          <cell r="AJ185" t="e">
            <v>#NAME?</v>
          </cell>
          <cell r="AK185" t="e">
            <v>#NAME?</v>
          </cell>
          <cell r="AL185" t="e">
            <v>#NAME?</v>
          </cell>
          <cell r="AM185" t="e">
            <v>#NAME?</v>
          </cell>
          <cell r="AN185" t="e">
            <v>#NAME?</v>
          </cell>
          <cell r="AO185" t="e">
            <v>#NAME?</v>
          </cell>
          <cell r="AP185" t="e">
            <v>#NAME?</v>
          </cell>
          <cell r="AQ185" t="e">
            <v>#NAME?</v>
          </cell>
          <cell r="AR185" t="e">
            <v>#NAME?</v>
          </cell>
          <cell r="AS185" t="e">
            <v>#NAME?</v>
          </cell>
          <cell r="AT185" t="e">
            <v>#NAME?</v>
          </cell>
          <cell r="AU185" t="e">
            <v>#NAME?</v>
          </cell>
          <cell r="AV185" t="e">
            <v>#NAME?</v>
          </cell>
          <cell r="AW185" t="e">
            <v>#NAME?</v>
          </cell>
          <cell r="AX185" t="e">
            <v>#NAME?</v>
          </cell>
          <cell r="AY185" t="e">
            <v>#NAME?</v>
          </cell>
          <cell r="AZ185" t="e">
            <v>#NAME?</v>
          </cell>
          <cell r="BA185" t="e">
            <v>#NAME?</v>
          </cell>
          <cell r="BB185" t="e">
            <v>#NAME?</v>
          </cell>
          <cell r="BC185" t="e">
            <v>#NAME?</v>
          </cell>
          <cell r="BD185" t="e">
            <v>#NAME?</v>
          </cell>
          <cell r="BE185" t="e">
            <v>#NAME?</v>
          </cell>
          <cell r="BF185" t="e">
            <v>#NAME?</v>
          </cell>
          <cell r="BG185" t="e">
            <v>#NAME?</v>
          </cell>
          <cell r="BH185" t="e">
            <v>#NAME?</v>
          </cell>
          <cell r="BI185" t="e">
            <v>#NAME?</v>
          </cell>
        </row>
        <row r="187">
          <cell r="C187" t="str">
            <v>Net cash inflow  / (outflow)</v>
          </cell>
          <cell r="I187" t="e">
            <v>#NAME?</v>
          </cell>
          <cell r="J187" t="e">
            <v>#NAME?</v>
          </cell>
          <cell r="K187" t="e">
            <v>#NAME?</v>
          </cell>
          <cell r="L187" t="e">
            <v>#NAME?</v>
          </cell>
          <cell r="M187" t="e">
            <v>#NAME?</v>
          </cell>
          <cell r="N187" t="e">
            <v>#NAME?</v>
          </cell>
          <cell r="O187" t="e">
            <v>#NAME?</v>
          </cell>
          <cell r="P187" t="e">
            <v>#NAME?</v>
          </cell>
          <cell r="Q187" t="e">
            <v>#NAME?</v>
          </cell>
          <cell r="R187" t="e">
            <v>#NAME?</v>
          </cell>
          <cell r="S187" t="e">
            <v>#NAME?</v>
          </cell>
          <cell r="T187" t="e">
            <v>#NAME?</v>
          </cell>
          <cell r="U187" t="e">
            <v>#NAME?</v>
          </cell>
          <cell r="V187" t="e">
            <v>#NAME?</v>
          </cell>
          <cell r="W187" t="e">
            <v>#NAME?</v>
          </cell>
          <cell r="X187" t="e">
            <v>#NAME?</v>
          </cell>
          <cell r="Y187" t="e">
            <v>#NAME?</v>
          </cell>
          <cell r="Z187" t="e">
            <v>#NAME?</v>
          </cell>
          <cell r="AA187" t="e">
            <v>#NAME?</v>
          </cell>
          <cell r="AB187" t="e">
            <v>#NAME?</v>
          </cell>
          <cell r="AC187" t="e">
            <v>#NAME?</v>
          </cell>
          <cell r="AD187" t="e">
            <v>#NAME?</v>
          </cell>
          <cell r="AE187" t="e">
            <v>#NAME?</v>
          </cell>
          <cell r="AF187" t="e">
            <v>#NAME?</v>
          </cell>
          <cell r="AG187" t="e">
            <v>#NAME?</v>
          </cell>
          <cell r="AH187" t="e">
            <v>#NAME?</v>
          </cell>
          <cell r="AI187" t="e">
            <v>#NAME?</v>
          </cell>
          <cell r="AJ187" t="e">
            <v>#NAME?</v>
          </cell>
          <cell r="AK187" t="e">
            <v>#NAME?</v>
          </cell>
          <cell r="AL187" t="e">
            <v>#NAME?</v>
          </cell>
          <cell r="AM187" t="e">
            <v>#NAME?</v>
          </cell>
          <cell r="AN187" t="e">
            <v>#NAME?</v>
          </cell>
          <cell r="AO187" t="e">
            <v>#NAME?</v>
          </cell>
          <cell r="AP187" t="e">
            <v>#NAME?</v>
          </cell>
          <cell r="AQ187" t="e">
            <v>#NAME?</v>
          </cell>
          <cell r="AR187" t="e">
            <v>#NAME?</v>
          </cell>
          <cell r="AS187" t="e">
            <v>#NAME?</v>
          </cell>
          <cell r="AT187" t="e">
            <v>#NAME?</v>
          </cell>
          <cell r="AU187" t="e">
            <v>#NAME?</v>
          </cell>
          <cell r="AV187" t="e">
            <v>#NAME?</v>
          </cell>
          <cell r="AW187" t="e">
            <v>#NAME?</v>
          </cell>
          <cell r="AX187" t="e">
            <v>#NAME?</v>
          </cell>
          <cell r="AY187" t="e">
            <v>#NAME?</v>
          </cell>
          <cell r="AZ187" t="e">
            <v>#NAME?</v>
          </cell>
          <cell r="BA187" t="e">
            <v>#NAME?</v>
          </cell>
          <cell r="BB187" t="e">
            <v>#NAME?</v>
          </cell>
          <cell r="BC187" t="e">
            <v>#NAME?</v>
          </cell>
          <cell r="BD187" t="e">
            <v>#NAME?</v>
          </cell>
          <cell r="BE187" t="e">
            <v>#NAME?</v>
          </cell>
          <cell r="BF187" t="e">
            <v>#NAME?</v>
          </cell>
          <cell r="BG187" t="e">
            <v>#NAME?</v>
          </cell>
          <cell r="BH187" t="e">
            <v>#NAME?</v>
          </cell>
          <cell r="BI187" t="e">
            <v>#NAME?</v>
          </cell>
        </row>
        <row r="189">
          <cell r="B189" t="str">
            <v>Increase (Decrease) in Cash held</v>
          </cell>
        </row>
        <row r="190">
          <cell r="C190" t="str">
            <v>Cash at Year End</v>
          </cell>
          <cell r="D190" t="e">
            <v>#NAME?</v>
          </cell>
          <cell r="I190" t="e">
            <v>#NAME?</v>
          </cell>
          <cell r="J190" t="e">
            <v>#NAME?</v>
          </cell>
          <cell r="K190" t="e">
            <v>#NAME?</v>
          </cell>
          <cell r="L190" t="e">
            <v>#NAME?</v>
          </cell>
          <cell r="M190" t="e">
            <v>#NAME?</v>
          </cell>
          <cell r="N190" t="e">
            <v>#NAME?</v>
          </cell>
          <cell r="O190" t="e">
            <v>#NAME?</v>
          </cell>
          <cell r="P190" t="e">
            <v>#NAME?</v>
          </cell>
          <cell r="Q190" t="e">
            <v>#NAME?</v>
          </cell>
          <cell r="R190" t="e">
            <v>#NAME?</v>
          </cell>
          <cell r="S190" t="e">
            <v>#NAME?</v>
          </cell>
          <cell r="T190" t="e">
            <v>#NAME?</v>
          </cell>
          <cell r="U190" t="e">
            <v>#NAME?</v>
          </cell>
          <cell r="V190" t="e">
            <v>#NAME?</v>
          </cell>
          <cell r="W190" t="e">
            <v>#NAME?</v>
          </cell>
          <cell r="X190" t="e">
            <v>#NAME?</v>
          </cell>
          <cell r="Y190" t="e">
            <v>#NAME?</v>
          </cell>
          <cell r="Z190" t="e">
            <v>#NAME?</v>
          </cell>
          <cell r="AA190" t="e">
            <v>#NAME?</v>
          </cell>
          <cell r="AB190" t="e">
            <v>#NAME?</v>
          </cell>
          <cell r="AC190" t="e">
            <v>#NAME?</v>
          </cell>
          <cell r="AD190" t="e">
            <v>#NAME?</v>
          </cell>
          <cell r="AE190" t="e">
            <v>#NAME?</v>
          </cell>
          <cell r="AF190" t="e">
            <v>#NAME?</v>
          </cell>
          <cell r="AG190" t="e">
            <v>#NAME?</v>
          </cell>
          <cell r="AH190" t="e">
            <v>#NAME?</v>
          </cell>
          <cell r="AI190" t="e">
            <v>#NAME?</v>
          </cell>
          <cell r="AJ190" t="e">
            <v>#NAME?</v>
          </cell>
          <cell r="AK190" t="e">
            <v>#NAME?</v>
          </cell>
          <cell r="AL190" t="e">
            <v>#NAME?</v>
          </cell>
          <cell r="AM190" t="e">
            <v>#NAME?</v>
          </cell>
          <cell r="AN190" t="e">
            <v>#NAME?</v>
          </cell>
          <cell r="AO190" t="e">
            <v>#NAME?</v>
          </cell>
          <cell r="AP190" t="e">
            <v>#NAME?</v>
          </cell>
          <cell r="AQ190" t="e">
            <v>#NAME?</v>
          </cell>
          <cell r="AR190" t="e">
            <v>#NAME?</v>
          </cell>
          <cell r="AS190" t="e">
            <v>#NAME?</v>
          </cell>
          <cell r="AT190" t="e">
            <v>#NAME?</v>
          </cell>
          <cell r="AU190" t="e">
            <v>#NAME?</v>
          </cell>
          <cell r="AV190" t="e">
            <v>#NAME?</v>
          </cell>
          <cell r="AW190" t="e">
            <v>#NAME?</v>
          </cell>
          <cell r="AX190" t="e">
            <v>#NAME?</v>
          </cell>
          <cell r="AY190" t="e">
            <v>#NAME?</v>
          </cell>
          <cell r="AZ190" t="e">
            <v>#NAME?</v>
          </cell>
          <cell r="BA190" t="e">
            <v>#NAME?</v>
          </cell>
          <cell r="BB190" t="e">
            <v>#NAME?</v>
          </cell>
          <cell r="BC190" t="e">
            <v>#NAME?</v>
          </cell>
          <cell r="BD190" t="e">
            <v>#NAME?</v>
          </cell>
          <cell r="BE190" t="e">
            <v>#NAME?</v>
          </cell>
          <cell r="BF190" t="e">
            <v>#NAME?</v>
          </cell>
          <cell r="BG190" t="e">
            <v>#NAME?</v>
          </cell>
          <cell r="BH190" t="e">
            <v>#NAME?</v>
          </cell>
          <cell r="BI190" t="e">
            <v>#NAME?</v>
          </cell>
        </row>
        <row r="191">
          <cell r="C191" t="str">
            <v>less: Cash at Year Start</v>
          </cell>
          <cell r="D191">
            <v>0</v>
          </cell>
          <cell r="I191">
            <v>0</v>
          </cell>
          <cell r="J191" t="e">
            <v>#NAME?</v>
          </cell>
          <cell r="K191" t="e">
            <v>#NAME?</v>
          </cell>
          <cell r="L191" t="e">
            <v>#NAME?</v>
          </cell>
          <cell r="M191" t="e">
            <v>#NAME?</v>
          </cell>
          <cell r="N191" t="e">
            <v>#NAME?</v>
          </cell>
          <cell r="O191" t="e">
            <v>#NAME?</v>
          </cell>
          <cell r="P191" t="e">
            <v>#NAME?</v>
          </cell>
          <cell r="Q191" t="e">
            <v>#NAME?</v>
          </cell>
          <cell r="R191" t="e">
            <v>#NAME?</v>
          </cell>
          <cell r="S191" t="e">
            <v>#NAME?</v>
          </cell>
          <cell r="T191" t="e">
            <v>#NAME?</v>
          </cell>
          <cell r="U191" t="e">
            <v>#NAME?</v>
          </cell>
          <cell r="V191" t="e">
            <v>#NAME?</v>
          </cell>
          <cell r="W191" t="e">
            <v>#NAME?</v>
          </cell>
          <cell r="X191" t="e">
            <v>#NAME?</v>
          </cell>
          <cell r="Y191" t="e">
            <v>#NAME?</v>
          </cell>
          <cell r="Z191" t="e">
            <v>#NAME?</v>
          </cell>
          <cell r="AA191" t="e">
            <v>#NAME?</v>
          </cell>
          <cell r="AB191" t="e">
            <v>#NAME?</v>
          </cell>
          <cell r="AC191" t="e">
            <v>#NAME?</v>
          </cell>
          <cell r="AD191" t="e">
            <v>#NAME?</v>
          </cell>
          <cell r="AE191" t="e">
            <v>#NAME?</v>
          </cell>
          <cell r="AF191" t="e">
            <v>#NAME?</v>
          </cell>
          <cell r="AG191" t="e">
            <v>#NAME?</v>
          </cell>
          <cell r="AH191" t="e">
            <v>#NAME?</v>
          </cell>
          <cell r="AI191" t="e">
            <v>#NAME?</v>
          </cell>
          <cell r="AJ191" t="e">
            <v>#NAME?</v>
          </cell>
          <cell r="AK191" t="e">
            <v>#NAME?</v>
          </cell>
          <cell r="AL191" t="e">
            <v>#NAME?</v>
          </cell>
          <cell r="AM191" t="e">
            <v>#NAME?</v>
          </cell>
          <cell r="AN191" t="e">
            <v>#NAME?</v>
          </cell>
          <cell r="AO191" t="e">
            <v>#NAME?</v>
          </cell>
          <cell r="AP191" t="e">
            <v>#NAME?</v>
          </cell>
          <cell r="AQ191" t="e">
            <v>#NAME?</v>
          </cell>
          <cell r="AR191" t="e">
            <v>#NAME?</v>
          </cell>
          <cell r="AS191" t="e">
            <v>#NAME?</v>
          </cell>
          <cell r="AT191" t="e">
            <v>#NAME?</v>
          </cell>
          <cell r="AU191" t="e">
            <v>#NAME?</v>
          </cell>
          <cell r="AV191" t="e">
            <v>#NAME?</v>
          </cell>
          <cell r="AW191" t="e">
            <v>#NAME?</v>
          </cell>
          <cell r="AX191" t="e">
            <v>#NAME?</v>
          </cell>
          <cell r="AY191" t="e">
            <v>#NAME?</v>
          </cell>
          <cell r="AZ191" t="e">
            <v>#NAME?</v>
          </cell>
          <cell r="BA191" t="e">
            <v>#NAME?</v>
          </cell>
          <cell r="BB191" t="e">
            <v>#NAME?</v>
          </cell>
          <cell r="BC191" t="e">
            <v>#NAME?</v>
          </cell>
          <cell r="BD191" t="e">
            <v>#NAME?</v>
          </cell>
          <cell r="BE191" t="e">
            <v>#NAME?</v>
          </cell>
          <cell r="BF191" t="e">
            <v>#NAME?</v>
          </cell>
          <cell r="BG191" t="e">
            <v>#NAME?</v>
          </cell>
          <cell r="BH191" t="e">
            <v>#NAME?</v>
          </cell>
          <cell r="BI191" t="e">
            <v>#NAME?</v>
          </cell>
        </row>
        <row r="192">
          <cell r="C192" t="str">
            <v>Increase / (Decrease) in cash</v>
          </cell>
          <cell r="D192" t="e">
            <v>#NAME?</v>
          </cell>
          <cell r="I192" t="e">
            <v>#NAME?</v>
          </cell>
          <cell r="J192" t="e">
            <v>#NAME?</v>
          </cell>
          <cell r="K192" t="e">
            <v>#NAME?</v>
          </cell>
          <cell r="L192" t="e">
            <v>#NAME?</v>
          </cell>
          <cell r="M192" t="e">
            <v>#NAME?</v>
          </cell>
          <cell r="N192" t="e">
            <v>#NAME?</v>
          </cell>
          <cell r="O192" t="e">
            <v>#NAME?</v>
          </cell>
          <cell r="P192" t="e">
            <v>#NAME?</v>
          </cell>
          <cell r="Q192" t="e">
            <v>#NAME?</v>
          </cell>
          <cell r="R192" t="e">
            <v>#NAME?</v>
          </cell>
          <cell r="S192" t="e">
            <v>#NAME?</v>
          </cell>
          <cell r="T192" t="e">
            <v>#NAME?</v>
          </cell>
          <cell r="U192" t="e">
            <v>#NAME?</v>
          </cell>
          <cell r="V192" t="e">
            <v>#NAME?</v>
          </cell>
          <cell r="W192" t="e">
            <v>#NAME?</v>
          </cell>
          <cell r="X192" t="e">
            <v>#NAME?</v>
          </cell>
          <cell r="Y192" t="e">
            <v>#NAME?</v>
          </cell>
          <cell r="Z192" t="e">
            <v>#NAME?</v>
          </cell>
          <cell r="AA192" t="e">
            <v>#NAME?</v>
          </cell>
          <cell r="AB192" t="e">
            <v>#NAME?</v>
          </cell>
          <cell r="AC192" t="e">
            <v>#NAME?</v>
          </cell>
          <cell r="AD192" t="e">
            <v>#NAME?</v>
          </cell>
          <cell r="AE192" t="e">
            <v>#NAME?</v>
          </cell>
          <cell r="AF192" t="e">
            <v>#NAME?</v>
          </cell>
          <cell r="AG192" t="e">
            <v>#NAME?</v>
          </cell>
          <cell r="AH192" t="e">
            <v>#NAME?</v>
          </cell>
          <cell r="AI192" t="e">
            <v>#NAME?</v>
          </cell>
          <cell r="AJ192" t="e">
            <v>#NAME?</v>
          </cell>
          <cell r="AK192" t="e">
            <v>#NAME?</v>
          </cell>
          <cell r="AL192" t="e">
            <v>#NAME?</v>
          </cell>
          <cell r="AM192" t="e">
            <v>#NAME?</v>
          </cell>
          <cell r="AN192" t="e">
            <v>#NAME?</v>
          </cell>
          <cell r="AO192" t="e">
            <v>#NAME?</v>
          </cell>
          <cell r="AP192" t="e">
            <v>#NAME?</v>
          </cell>
          <cell r="AQ192" t="e">
            <v>#NAME?</v>
          </cell>
          <cell r="AR192" t="e">
            <v>#NAME?</v>
          </cell>
          <cell r="AS192" t="e">
            <v>#NAME?</v>
          </cell>
          <cell r="AT192" t="e">
            <v>#NAME?</v>
          </cell>
          <cell r="AU192" t="e">
            <v>#NAME?</v>
          </cell>
          <cell r="AV192" t="e">
            <v>#NAME?</v>
          </cell>
          <cell r="AW192" t="e">
            <v>#NAME?</v>
          </cell>
          <cell r="AX192" t="e">
            <v>#NAME?</v>
          </cell>
          <cell r="AY192" t="e">
            <v>#NAME?</v>
          </cell>
          <cell r="AZ192" t="e">
            <v>#NAME?</v>
          </cell>
          <cell r="BA192" t="e">
            <v>#NAME?</v>
          </cell>
          <cell r="BB192" t="e">
            <v>#NAME?</v>
          </cell>
          <cell r="BC192" t="e">
            <v>#NAME?</v>
          </cell>
          <cell r="BD192" t="e">
            <v>#NAME?</v>
          </cell>
          <cell r="BE192" t="e">
            <v>#NAME?</v>
          </cell>
          <cell r="BF192" t="e">
            <v>#NAME?</v>
          </cell>
          <cell r="BG192" t="e">
            <v>#NAME?</v>
          </cell>
          <cell r="BH192" t="e">
            <v>#NAME?</v>
          </cell>
          <cell r="BI192" t="e">
            <v>#NAME?</v>
          </cell>
        </row>
      </sheetData>
      <sheetData sheetId="18" refreshError="1">
        <row r="8">
          <cell r="A8" t="str">
            <v>Profit &amp; Loss</v>
          </cell>
        </row>
        <row r="10">
          <cell r="C10" t="str">
            <v>Revenue</v>
          </cell>
          <cell r="D10" t="e">
            <v>#NAME?</v>
          </cell>
          <cell r="I10" t="e">
            <v>#NAME?</v>
          </cell>
          <cell r="J10" t="e">
            <v>#NAME?</v>
          </cell>
          <cell r="K10" t="e">
            <v>#NAME?</v>
          </cell>
          <cell r="L10" t="e">
            <v>#NAME?</v>
          </cell>
          <cell r="M10" t="e">
            <v>#NAME?</v>
          </cell>
          <cell r="N10" t="e">
            <v>#NAME?</v>
          </cell>
          <cell r="O10" t="e">
            <v>#NAME?</v>
          </cell>
          <cell r="P10" t="e">
            <v>#NAME?</v>
          </cell>
          <cell r="Q10" t="e">
            <v>#NAME?</v>
          </cell>
          <cell r="R10" t="e">
            <v>#NAME?</v>
          </cell>
          <cell r="S10" t="e">
            <v>#NAME?</v>
          </cell>
          <cell r="T10" t="e">
            <v>#NAME?</v>
          </cell>
          <cell r="U10" t="e">
            <v>#NAME?</v>
          </cell>
          <cell r="V10" t="e">
            <v>#NAME?</v>
          </cell>
          <cell r="W10" t="e">
            <v>#NAME?</v>
          </cell>
          <cell r="X10" t="e">
            <v>#NAME?</v>
          </cell>
          <cell r="Y10" t="e">
            <v>#NAME?</v>
          </cell>
          <cell r="Z10" t="e">
            <v>#NAME?</v>
          </cell>
          <cell r="AA10" t="e">
            <v>#NAME?</v>
          </cell>
          <cell r="AB10" t="e">
            <v>#NAME?</v>
          </cell>
          <cell r="AC10" t="e">
            <v>#NAME?</v>
          </cell>
          <cell r="AD10" t="e">
            <v>#NAME?</v>
          </cell>
          <cell r="AE10" t="e">
            <v>#NAME?</v>
          </cell>
          <cell r="AF10" t="e">
            <v>#NAME?</v>
          </cell>
          <cell r="AG10" t="e">
            <v>#NAME?</v>
          </cell>
          <cell r="AH10" t="e">
            <v>#NAME?</v>
          </cell>
          <cell r="AI10" t="e">
            <v>#NAME?</v>
          </cell>
        </row>
        <row r="11">
          <cell r="C11" t="str">
            <v>Operating Costs</v>
          </cell>
          <cell r="D11" t="e">
            <v>#NAME?</v>
          </cell>
          <cell r="I11" t="e">
            <v>#NAME?</v>
          </cell>
          <cell r="J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I11" t="e">
            <v>#NAME?</v>
          </cell>
        </row>
        <row r="12">
          <cell r="C12" t="str">
            <v>Maintenance Costs</v>
          </cell>
          <cell r="D12" t="e">
            <v>#NAME?</v>
          </cell>
          <cell r="I12">
            <v>-176.4847</v>
          </cell>
          <cell r="J12" t="e">
            <v>#NAME?</v>
          </cell>
          <cell r="K12" t="e">
            <v>#NAME?</v>
          </cell>
          <cell r="L12" t="e">
            <v>#NAME?</v>
          </cell>
          <cell r="M12" t="e">
            <v>#NAME?</v>
          </cell>
          <cell r="N12" t="e">
            <v>#NAME?</v>
          </cell>
          <cell r="O12" t="e">
            <v>#NAME?</v>
          </cell>
          <cell r="P12" t="e">
            <v>#NAME?</v>
          </cell>
          <cell r="Q12" t="e">
            <v>#NAME?</v>
          </cell>
          <cell r="R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  <cell r="V12" t="e">
            <v>#NAME?</v>
          </cell>
          <cell r="W12" t="e">
            <v>#NAME?</v>
          </cell>
          <cell r="X12" t="e">
            <v>#NAME?</v>
          </cell>
          <cell r="Y12" t="e">
            <v>#NAME?</v>
          </cell>
          <cell r="Z12" t="e">
            <v>#NAME?</v>
          </cell>
          <cell r="AA12" t="e">
            <v>#NAME?</v>
          </cell>
          <cell r="AB12" t="e">
            <v>#NAME?</v>
          </cell>
          <cell r="AC12" t="e">
            <v>#NAME?</v>
          </cell>
          <cell r="AD12" t="e">
            <v>#NAME?</v>
          </cell>
          <cell r="AE12" t="e">
            <v>#NAME?</v>
          </cell>
          <cell r="AF12" t="e">
            <v>#NAME?</v>
          </cell>
          <cell r="AG12" t="e">
            <v>#NAME?</v>
          </cell>
          <cell r="AH12" t="e">
            <v>#NAME?</v>
          </cell>
          <cell r="AI12" t="e">
            <v>#NAME?</v>
          </cell>
        </row>
        <row r="14">
          <cell r="B14" t="str">
            <v>Gross profit</v>
          </cell>
          <cell r="D14" t="e">
            <v>#NAME?</v>
          </cell>
          <cell r="I14" t="e">
            <v>#NAME?</v>
          </cell>
          <cell r="J14" t="e">
            <v>#NAME?</v>
          </cell>
          <cell r="K14" t="e">
            <v>#NAME?</v>
          </cell>
          <cell r="L14" t="e">
            <v>#NAME?</v>
          </cell>
          <cell r="M14" t="e">
            <v>#NAME?</v>
          </cell>
          <cell r="N14" t="e">
            <v>#NAME?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  <cell r="T14" t="e">
            <v>#NAME?</v>
          </cell>
          <cell r="U14" t="e">
            <v>#NAME?</v>
          </cell>
          <cell r="V14" t="e">
            <v>#NAME?</v>
          </cell>
          <cell r="W14" t="e">
            <v>#NAME?</v>
          </cell>
          <cell r="X14" t="e">
            <v>#NAME?</v>
          </cell>
          <cell r="Y14" t="e">
            <v>#NAME?</v>
          </cell>
          <cell r="Z14" t="e">
            <v>#NAME?</v>
          </cell>
          <cell r="AA14" t="e">
            <v>#NAME?</v>
          </cell>
          <cell r="AB14" t="e">
            <v>#NAME?</v>
          </cell>
          <cell r="AC14" t="e">
            <v>#NAME?</v>
          </cell>
          <cell r="AD14" t="e">
            <v>#NAME?</v>
          </cell>
          <cell r="AE14" t="e">
            <v>#NAME?</v>
          </cell>
          <cell r="AF14" t="e">
            <v>#NAME?</v>
          </cell>
          <cell r="AG14" t="e">
            <v>#NAME?</v>
          </cell>
          <cell r="AH14" t="e">
            <v>#NAME?</v>
          </cell>
          <cell r="AI14" t="e">
            <v>#NAME?</v>
          </cell>
        </row>
        <row r="16">
          <cell r="C16" t="str">
            <v>Depreciation</v>
          </cell>
          <cell r="D16" t="e">
            <v>#NAME?</v>
          </cell>
          <cell r="I16" t="e">
            <v>#NAME?</v>
          </cell>
          <cell r="J16" t="e">
            <v>#NAME?</v>
          </cell>
          <cell r="K16" t="e">
            <v>#NAME?</v>
          </cell>
          <cell r="L16" t="e">
            <v>#NAME?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Q16" t="e">
            <v>#NAME?</v>
          </cell>
          <cell r="R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X16" t="e">
            <v>#NAME?</v>
          </cell>
          <cell r="Y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C16" t="e">
            <v>#NAME?</v>
          </cell>
          <cell r="AD16" t="e">
            <v>#NAME?</v>
          </cell>
          <cell r="AE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I16" t="e">
            <v>#NAME?</v>
          </cell>
        </row>
        <row r="18">
          <cell r="B18" t="str">
            <v>Operating profit</v>
          </cell>
          <cell r="D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 t="e">
            <v>#NAME?</v>
          </cell>
          <cell r="M18" t="e">
            <v>#NAME?</v>
          </cell>
          <cell r="N18" t="e">
            <v>#NAME?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  <cell r="T18" t="e">
            <v>#NAME?</v>
          </cell>
          <cell r="U18" t="e">
            <v>#NAME?</v>
          </cell>
          <cell r="V18" t="e">
            <v>#NAME?</v>
          </cell>
          <cell r="W18" t="e">
            <v>#NAME?</v>
          </cell>
          <cell r="X18" t="e">
            <v>#NAME?</v>
          </cell>
          <cell r="Y18" t="e">
            <v>#NAME?</v>
          </cell>
          <cell r="Z18" t="e">
            <v>#NAME?</v>
          </cell>
          <cell r="AA18" t="e">
            <v>#NAME?</v>
          </cell>
          <cell r="AB18" t="e">
            <v>#NAME?</v>
          </cell>
          <cell r="AC18" t="e">
            <v>#NAME?</v>
          </cell>
          <cell r="AD18" t="e">
            <v>#NAME?</v>
          </cell>
          <cell r="AE18" t="e">
            <v>#NAME?</v>
          </cell>
          <cell r="AF18" t="e">
            <v>#NAME?</v>
          </cell>
          <cell r="AG18" t="e">
            <v>#NAME?</v>
          </cell>
          <cell r="AH18" t="e">
            <v>#NAME?</v>
          </cell>
          <cell r="AI18" t="e">
            <v>#NAME?</v>
          </cell>
        </row>
        <row r="21">
          <cell r="C21" t="str">
            <v>Interest Payable</v>
          </cell>
          <cell r="D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 t="e">
            <v>#NAME?</v>
          </cell>
          <cell r="M21" t="e">
            <v>#NAME?</v>
          </cell>
          <cell r="N21" t="e">
            <v>#NAME?</v>
          </cell>
          <cell r="O21" t="e">
            <v>#NAME?</v>
          </cell>
          <cell r="P21" t="e">
            <v>#NAME?</v>
          </cell>
          <cell r="Q21" t="e">
            <v>#NAME?</v>
          </cell>
          <cell r="R21" t="e">
            <v>#NAME?</v>
          </cell>
          <cell r="S21" t="e">
            <v>#NAME?</v>
          </cell>
          <cell r="T21" t="e">
            <v>#NAME?</v>
          </cell>
          <cell r="U21" t="e">
            <v>#NAME?</v>
          </cell>
          <cell r="V21" t="e">
            <v>#NAME?</v>
          </cell>
          <cell r="W21" t="e">
            <v>#NAME?</v>
          </cell>
          <cell r="X21" t="e">
            <v>#NAME?</v>
          </cell>
          <cell r="Y21" t="e">
            <v>#NAME?</v>
          </cell>
          <cell r="Z21" t="e">
            <v>#NAME?</v>
          </cell>
          <cell r="AA21" t="e">
            <v>#NAME?</v>
          </cell>
          <cell r="AB21" t="e">
            <v>#NAME?</v>
          </cell>
          <cell r="AC21" t="e">
            <v>#NAME?</v>
          </cell>
          <cell r="AD21" t="e">
            <v>#NAME?</v>
          </cell>
          <cell r="AE21" t="e">
            <v>#NAME?</v>
          </cell>
          <cell r="AF21" t="e">
            <v>#NAME?</v>
          </cell>
          <cell r="AG21" t="e">
            <v>#NAME?</v>
          </cell>
          <cell r="AH21" t="e">
            <v>#NAME?</v>
          </cell>
          <cell r="AI21" t="e">
            <v>#NAME?</v>
          </cell>
        </row>
        <row r="22">
          <cell r="C22" t="str">
            <v>Interest Received</v>
          </cell>
          <cell r="D22" t="e">
            <v>#NAME?</v>
          </cell>
          <cell r="I22" t="e">
            <v>#NAME?</v>
          </cell>
          <cell r="J22" t="e">
            <v>#NAME?</v>
          </cell>
          <cell r="K22" t="e">
            <v>#NAME?</v>
          </cell>
          <cell r="L22" t="e">
            <v>#NAME?</v>
          </cell>
          <cell r="M22" t="e">
            <v>#NAME?</v>
          </cell>
          <cell r="N22" t="e">
            <v>#NAME?</v>
          </cell>
          <cell r="O22" t="e">
            <v>#NAME?</v>
          </cell>
          <cell r="P22" t="e">
            <v>#NAME?</v>
          </cell>
          <cell r="Q22" t="e">
            <v>#NAME?</v>
          </cell>
          <cell r="R22" t="e">
            <v>#NAME?</v>
          </cell>
          <cell r="S22" t="e">
            <v>#NAME?</v>
          </cell>
          <cell r="T22" t="e">
            <v>#NAME?</v>
          </cell>
          <cell r="U22" t="e">
            <v>#NAME?</v>
          </cell>
          <cell r="V22" t="e">
            <v>#NAME?</v>
          </cell>
          <cell r="W22" t="e">
            <v>#NAME?</v>
          </cell>
          <cell r="X22" t="e">
            <v>#NAME?</v>
          </cell>
          <cell r="Y22" t="e">
            <v>#NAME?</v>
          </cell>
          <cell r="Z22" t="e">
            <v>#NAME?</v>
          </cell>
          <cell r="AA22" t="e">
            <v>#NAME?</v>
          </cell>
          <cell r="AB22" t="e">
            <v>#NAME?</v>
          </cell>
          <cell r="AC22" t="e">
            <v>#NAME?</v>
          </cell>
          <cell r="AD22" t="e">
            <v>#NAME?</v>
          </cell>
          <cell r="AE22" t="e">
            <v>#NAME?</v>
          </cell>
          <cell r="AF22" t="e">
            <v>#NAME?</v>
          </cell>
          <cell r="AG22" t="e">
            <v>#NAME?</v>
          </cell>
          <cell r="AH22" t="e">
            <v>#NAME?</v>
          </cell>
          <cell r="AI22" t="e">
            <v>#NAME?</v>
          </cell>
        </row>
        <row r="24">
          <cell r="B24" t="str">
            <v>Net Profit before Tax</v>
          </cell>
          <cell r="D24" t="e">
            <v>#NAME?</v>
          </cell>
          <cell r="I24" t="e">
            <v>#NAME?</v>
          </cell>
          <cell r="J24" t="e">
            <v>#NAME?</v>
          </cell>
          <cell r="K24" t="e">
            <v>#NAME?</v>
          </cell>
          <cell r="L24" t="e">
            <v>#NAME?</v>
          </cell>
          <cell r="M24" t="e">
            <v>#NAME?</v>
          </cell>
          <cell r="N24" t="e">
            <v>#NAME?</v>
          </cell>
          <cell r="O24" t="e">
            <v>#NAME?</v>
          </cell>
          <cell r="P24" t="e">
            <v>#NAME?</v>
          </cell>
          <cell r="Q24" t="e">
            <v>#NAME?</v>
          </cell>
          <cell r="R24" t="e">
            <v>#NAME?</v>
          </cell>
          <cell r="S24" t="e">
            <v>#NAME?</v>
          </cell>
          <cell r="T24" t="e">
            <v>#NAME?</v>
          </cell>
          <cell r="U24" t="e">
            <v>#NAME?</v>
          </cell>
          <cell r="V24" t="e">
            <v>#NAME?</v>
          </cell>
          <cell r="W24" t="e">
            <v>#NAME?</v>
          </cell>
          <cell r="X24" t="e">
            <v>#NAME?</v>
          </cell>
          <cell r="Y24" t="e">
            <v>#NAME?</v>
          </cell>
          <cell r="Z24" t="e">
            <v>#NAME?</v>
          </cell>
          <cell r="AA24" t="e">
            <v>#NAME?</v>
          </cell>
          <cell r="AB24" t="e">
            <v>#NAME?</v>
          </cell>
          <cell r="AC24" t="e">
            <v>#NAME?</v>
          </cell>
          <cell r="AD24" t="e">
            <v>#NAME?</v>
          </cell>
          <cell r="AE24" t="e">
            <v>#NAME?</v>
          </cell>
          <cell r="AF24" t="e">
            <v>#NAME?</v>
          </cell>
          <cell r="AG24" t="e">
            <v>#NAME?</v>
          </cell>
          <cell r="AH24" t="e">
            <v>#NAME?</v>
          </cell>
          <cell r="AI24" t="e">
            <v>#NAME?</v>
          </cell>
        </row>
        <row r="26">
          <cell r="B26" t="str">
            <v>Taxation:</v>
          </cell>
        </row>
        <row r="27">
          <cell r="C27" t="str">
            <v>Tax Payable</v>
          </cell>
          <cell r="D27" t="e">
            <v>#NAME?</v>
          </cell>
          <cell r="I27" t="e">
            <v>#NAME?</v>
          </cell>
          <cell r="J27" t="e">
            <v>#NAME?</v>
          </cell>
          <cell r="K27" t="e">
            <v>#NAME?</v>
          </cell>
          <cell r="L27" t="e">
            <v>#NAME?</v>
          </cell>
          <cell r="M27" t="e">
            <v>#NAME?</v>
          </cell>
          <cell r="N27" t="e">
            <v>#NAME?</v>
          </cell>
          <cell r="O27" t="e">
            <v>#NAME?</v>
          </cell>
          <cell r="P27" t="e">
            <v>#NAME?</v>
          </cell>
          <cell r="Q27" t="e">
            <v>#NAME?</v>
          </cell>
          <cell r="R27" t="e">
            <v>#NAME?</v>
          </cell>
          <cell r="S27" t="e">
            <v>#NAME?</v>
          </cell>
          <cell r="T27" t="e">
            <v>#NAME?</v>
          </cell>
          <cell r="U27" t="e">
            <v>#NAME?</v>
          </cell>
          <cell r="V27" t="e">
            <v>#NAME?</v>
          </cell>
          <cell r="W27" t="e">
            <v>#NAME?</v>
          </cell>
          <cell r="X27" t="e">
            <v>#NAME?</v>
          </cell>
          <cell r="Y27" t="e">
            <v>#NAME?</v>
          </cell>
          <cell r="Z27" t="e">
            <v>#NAME?</v>
          </cell>
          <cell r="AA27" t="e">
            <v>#NAME?</v>
          </cell>
          <cell r="AB27" t="e">
            <v>#NAME?</v>
          </cell>
          <cell r="AC27" t="e">
            <v>#NAME?</v>
          </cell>
          <cell r="AD27" t="e">
            <v>#NAME?</v>
          </cell>
          <cell r="AE27" t="e">
            <v>#NAME?</v>
          </cell>
          <cell r="AF27" t="e">
            <v>#NAME?</v>
          </cell>
          <cell r="AG27" t="e">
            <v>#NAME?</v>
          </cell>
          <cell r="AH27" t="e">
            <v>#NAME?</v>
          </cell>
          <cell r="AI27" t="e">
            <v>#NAME?</v>
          </cell>
        </row>
        <row r="28">
          <cell r="C28" t="str">
            <v>Deferred Tax</v>
          </cell>
          <cell r="D28" t="e">
            <v>#NAME?</v>
          </cell>
          <cell r="I28" t="e">
            <v>#NAME?</v>
          </cell>
          <cell r="J28" t="e">
            <v>#NAME?</v>
          </cell>
          <cell r="K28" t="e">
            <v>#NAME?</v>
          </cell>
          <cell r="L28" t="e">
            <v>#NAME?</v>
          </cell>
          <cell r="M28" t="e">
            <v>#NAME?</v>
          </cell>
          <cell r="N28" t="e">
            <v>#NAME?</v>
          </cell>
          <cell r="O28" t="e">
            <v>#NAME?</v>
          </cell>
          <cell r="P28" t="e">
            <v>#NAME?</v>
          </cell>
          <cell r="Q28" t="e">
            <v>#NAME?</v>
          </cell>
          <cell r="R28" t="e">
            <v>#NAME?</v>
          </cell>
          <cell r="S28" t="e">
            <v>#NAME?</v>
          </cell>
          <cell r="T28" t="e">
            <v>#NAME?</v>
          </cell>
          <cell r="U28" t="e">
            <v>#NAME?</v>
          </cell>
          <cell r="V28" t="e">
            <v>#NAME?</v>
          </cell>
          <cell r="W28" t="e">
            <v>#NAME?</v>
          </cell>
          <cell r="X28" t="e">
            <v>#NAME?</v>
          </cell>
          <cell r="Y28" t="e">
            <v>#NAME?</v>
          </cell>
          <cell r="Z28" t="e">
            <v>#NAME?</v>
          </cell>
          <cell r="AA28" t="e">
            <v>#NAME?</v>
          </cell>
          <cell r="AB28" t="e">
            <v>#NAME?</v>
          </cell>
          <cell r="AC28" t="e">
            <v>#NAME?</v>
          </cell>
          <cell r="AD28" t="e">
            <v>#NAME?</v>
          </cell>
          <cell r="AE28" t="e">
            <v>#NAME?</v>
          </cell>
          <cell r="AF28" t="e">
            <v>#NAME?</v>
          </cell>
          <cell r="AG28" t="e">
            <v>#NAME?</v>
          </cell>
          <cell r="AH28" t="e">
            <v>#NAME?</v>
          </cell>
          <cell r="AI28" t="e">
            <v>#NAME?</v>
          </cell>
        </row>
        <row r="31">
          <cell r="B31" t="str">
            <v>After Tax Profit</v>
          </cell>
          <cell r="D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 t="e">
            <v>#NAME?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Q31" t="e">
            <v>#NAME?</v>
          </cell>
          <cell r="R31" t="e">
            <v>#NAME?</v>
          </cell>
          <cell r="S31" t="e">
            <v>#NAME?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 t="e">
            <v>#NAME?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 t="e">
            <v>#NAME?</v>
          </cell>
          <cell r="AF31" t="e">
            <v>#NAME?</v>
          </cell>
          <cell r="AG31" t="e">
            <v>#NAME?</v>
          </cell>
          <cell r="AH31" t="e">
            <v>#NAME?</v>
          </cell>
          <cell r="AI31" t="e">
            <v>#NAME?</v>
          </cell>
        </row>
        <row r="33">
          <cell r="C33" t="str">
            <v>Dividends</v>
          </cell>
          <cell r="D33" t="e">
            <v>#NAME?</v>
          </cell>
          <cell r="I33" t="e">
            <v>#NAME?</v>
          </cell>
          <cell r="J33" t="e">
            <v>#NAME?</v>
          </cell>
          <cell r="K33" t="e">
            <v>#NAME?</v>
          </cell>
          <cell r="L33" t="e">
            <v>#NAME?</v>
          </cell>
          <cell r="M33" t="e">
            <v>#NAME?</v>
          </cell>
          <cell r="N33" t="e">
            <v>#NAME?</v>
          </cell>
          <cell r="O33" t="e">
            <v>#NAME?</v>
          </cell>
          <cell r="P33" t="e">
            <v>#NAME?</v>
          </cell>
          <cell r="Q33" t="e">
            <v>#NAME?</v>
          </cell>
          <cell r="R33" t="e">
            <v>#NAME?</v>
          </cell>
          <cell r="S33" t="e">
            <v>#NAME?</v>
          </cell>
          <cell r="T33" t="e">
            <v>#NAME?</v>
          </cell>
          <cell r="U33" t="e">
            <v>#NAME?</v>
          </cell>
          <cell r="V33" t="e">
            <v>#NAME?</v>
          </cell>
          <cell r="W33" t="e">
            <v>#NAME?</v>
          </cell>
          <cell r="X33" t="e">
            <v>#NAME?</v>
          </cell>
          <cell r="Y33" t="e">
            <v>#NAME?</v>
          </cell>
          <cell r="Z33" t="e">
            <v>#NAME?</v>
          </cell>
          <cell r="AA33" t="e">
            <v>#NAME?</v>
          </cell>
          <cell r="AB33" t="e">
            <v>#NAME?</v>
          </cell>
          <cell r="AC33" t="e">
            <v>#NAME?</v>
          </cell>
          <cell r="AD33" t="e">
            <v>#NAME?</v>
          </cell>
          <cell r="AE33" t="e">
            <v>#NAME?</v>
          </cell>
          <cell r="AF33" t="e">
            <v>#NAME?</v>
          </cell>
          <cell r="AG33" t="e">
            <v>#NAME?</v>
          </cell>
          <cell r="AH33" t="e">
            <v>#NAME?</v>
          </cell>
          <cell r="AI33" t="e">
            <v>#NAME?</v>
          </cell>
        </row>
        <row r="35">
          <cell r="B35" t="str">
            <v xml:space="preserve">Net profit </v>
          </cell>
          <cell r="D35" t="e">
            <v>#NAME?</v>
          </cell>
          <cell r="I35" t="e">
            <v>#NAME?</v>
          </cell>
          <cell r="J35" t="e">
            <v>#NAME?</v>
          </cell>
          <cell r="K35" t="e">
            <v>#NAME?</v>
          </cell>
          <cell r="L35" t="e">
            <v>#NAME?</v>
          </cell>
          <cell r="M35" t="e">
            <v>#NAME?</v>
          </cell>
          <cell r="N35" t="e">
            <v>#NAME?</v>
          </cell>
          <cell r="O35" t="e">
            <v>#NAME?</v>
          </cell>
          <cell r="P35" t="e">
            <v>#NAME?</v>
          </cell>
          <cell r="Q35" t="e">
            <v>#NAME?</v>
          </cell>
          <cell r="R35" t="e">
            <v>#NAME?</v>
          </cell>
          <cell r="S35" t="e">
            <v>#NAME?</v>
          </cell>
          <cell r="T35" t="e">
            <v>#NAME?</v>
          </cell>
          <cell r="U35" t="e">
            <v>#NAME?</v>
          </cell>
          <cell r="V35" t="e">
            <v>#NAME?</v>
          </cell>
          <cell r="W35" t="e">
            <v>#NAME?</v>
          </cell>
          <cell r="X35" t="e">
            <v>#NAME?</v>
          </cell>
          <cell r="Y35" t="e">
            <v>#NAME?</v>
          </cell>
          <cell r="Z35" t="e">
            <v>#NAME?</v>
          </cell>
          <cell r="AA35" t="e">
            <v>#NAME?</v>
          </cell>
          <cell r="AB35" t="e">
            <v>#NAME?</v>
          </cell>
          <cell r="AC35" t="e">
            <v>#NAME?</v>
          </cell>
          <cell r="AD35" t="e">
            <v>#NAME?</v>
          </cell>
          <cell r="AE35" t="e">
            <v>#NAME?</v>
          </cell>
          <cell r="AF35" t="e">
            <v>#NAME?</v>
          </cell>
          <cell r="AG35" t="e">
            <v>#NAME?</v>
          </cell>
          <cell r="AH35" t="e">
            <v>#NAME?</v>
          </cell>
          <cell r="AI35" t="e">
            <v>#NAME?</v>
          </cell>
        </row>
        <row r="37">
          <cell r="C37" t="str">
            <v>Profit b/fwd</v>
          </cell>
          <cell r="D37">
            <v>0</v>
          </cell>
          <cell r="I37" t="e">
            <v>#NAME?</v>
          </cell>
          <cell r="J37" t="e">
            <v>#NAME?</v>
          </cell>
          <cell r="K37" t="e">
            <v>#NAME?</v>
          </cell>
          <cell r="L37" t="e">
            <v>#NAME?</v>
          </cell>
          <cell r="M37" t="e">
            <v>#NAME?</v>
          </cell>
          <cell r="N37" t="e">
            <v>#NAME?</v>
          </cell>
          <cell r="O37" t="e">
            <v>#NAME?</v>
          </cell>
          <cell r="P37" t="e">
            <v>#NAME?</v>
          </cell>
          <cell r="Q37" t="e">
            <v>#NAME?</v>
          </cell>
          <cell r="R37" t="e">
            <v>#NAME?</v>
          </cell>
          <cell r="S37" t="e">
            <v>#NAME?</v>
          </cell>
          <cell r="T37" t="e">
            <v>#NAME?</v>
          </cell>
          <cell r="U37" t="e">
            <v>#NAME?</v>
          </cell>
          <cell r="V37" t="e">
            <v>#NAME?</v>
          </cell>
          <cell r="W37" t="e">
            <v>#NAME?</v>
          </cell>
          <cell r="X37" t="e">
            <v>#NAME?</v>
          </cell>
          <cell r="Y37" t="e">
            <v>#NAME?</v>
          </cell>
          <cell r="Z37" t="e">
            <v>#NAME?</v>
          </cell>
          <cell r="AA37" t="e">
            <v>#NAME?</v>
          </cell>
          <cell r="AB37" t="e">
            <v>#NAME?</v>
          </cell>
          <cell r="AC37" t="e">
            <v>#NAME?</v>
          </cell>
          <cell r="AD37" t="e">
            <v>#NAME?</v>
          </cell>
          <cell r="AE37" t="e">
            <v>#NAME?</v>
          </cell>
          <cell r="AF37" t="e">
            <v>#NAME?</v>
          </cell>
          <cell r="AG37" t="e">
            <v>#NAME?</v>
          </cell>
          <cell r="AH37" t="e">
            <v>#NAME?</v>
          </cell>
          <cell r="AI37" t="e">
            <v>#NAME?</v>
          </cell>
        </row>
        <row r="39">
          <cell r="B39" t="str">
            <v xml:space="preserve">Retained profit </v>
          </cell>
          <cell r="D39" t="e">
            <v>#NAME?</v>
          </cell>
          <cell r="I39" t="e">
            <v>#NAME?</v>
          </cell>
          <cell r="J39" t="e">
            <v>#NAME?</v>
          </cell>
          <cell r="K39" t="e">
            <v>#NAME?</v>
          </cell>
          <cell r="L39" t="e">
            <v>#NAME?</v>
          </cell>
          <cell r="M39" t="e">
            <v>#NAME?</v>
          </cell>
          <cell r="N39" t="e">
            <v>#NAME?</v>
          </cell>
          <cell r="O39" t="e">
            <v>#NAME?</v>
          </cell>
          <cell r="P39" t="e">
            <v>#NAME?</v>
          </cell>
          <cell r="Q39" t="e">
            <v>#NAME?</v>
          </cell>
          <cell r="R39" t="e">
            <v>#NAME?</v>
          </cell>
          <cell r="S39" t="e">
            <v>#NAME?</v>
          </cell>
          <cell r="T39" t="e">
            <v>#NAME?</v>
          </cell>
          <cell r="U39" t="e">
            <v>#NAME?</v>
          </cell>
          <cell r="V39" t="e">
            <v>#NAME?</v>
          </cell>
          <cell r="W39" t="e">
            <v>#NAME?</v>
          </cell>
          <cell r="X39" t="e">
            <v>#NAME?</v>
          </cell>
          <cell r="Y39" t="e">
            <v>#NAME?</v>
          </cell>
          <cell r="Z39" t="e">
            <v>#NAME?</v>
          </cell>
          <cell r="AA39" t="e">
            <v>#NAME?</v>
          </cell>
          <cell r="AB39" t="e">
            <v>#NAME?</v>
          </cell>
          <cell r="AC39" t="e">
            <v>#NAME?</v>
          </cell>
          <cell r="AD39" t="e">
            <v>#NAME?</v>
          </cell>
          <cell r="AE39" t="e">
            <v>#NAME?</v>
          </cell>
          <cell r="AF39" t="e">
            <v>#NAME?</v>
          </cell>
          <cell r="AG39" t="e">
            <v>#NAME?</v>
          </cell>
          <cell r="AH39" t="e">
            <v>#NAME?</v>
          </cell>
          <cell r="AI39" t="e">
            <v>#NAME?</v>
          </cell>
        </row>
        <row r="44">
          <cell r="A44" t="str">
            <v>Balance Sheet</v>
          </cell>
        </row>
        <row r="46">
          <cell r="B46" t="str">
            <v>Assets</v>
          </cell>
        </row>
        <row r="47">
          <cell r="B47" t="str">
            <v>Fixed assets</v>
          </cell>
        </row>
        <row r="48">
          <cell r="C48" t="str">
            <v>Building</v>
          </cell>
          <cell r="I48" t="e">
            <v>#NAME?</v>
          </cell>
          <cell r="J48" t="e">
            <v>#NAME?</v>
          </cell>
          <cell r="K48" t="e">
            <v>#NAME?</v>
          </cell>
          <cell r="L48" t="e">
            <v>#NAME?</v>
          </cell>
          <cell r="M48" t="e">
            <v>#NAME?</v>
          </cell>
          <cell r="N48" t="e">
            <v>#NAME?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  <cell r="T48" t="e">
            <v>#NAME?</v>
          </cell>
          <cell r="U48" t="e">
            <v>#NAME?</v>
          </cell>
          <cell r="V48" t="e">
            <v>#NAME?</v>
          </cell>
          <cell r="W48" t="e">
            <v>#NAME?</v>
          </cell>
          <cell r="X48" t="e">
            <v>#NAME?</v>
          </cell>
          <cell r="Y48" t="e">
            <v>#NAME?</v>
          </cell>
          <cell r="Z48" t="e">
            <v>#NAME?</v>
          </cell>
          <cell r="AA48" t="e">
            <v>#NAME?</v>
          </cell>
          <cell r="AB48" t="e">
            <v>#NAME?</v>
          </cell>
          <cell r="AC48" t="e">
            <v>#NAME?</v>
          </cell>
          <cell r="AD48" t="e">
            <v>#NAME?</v>
          </cell>
          <cell r="AE48" t="e">
            <v>#NAME?</v>
          </cell>
          <cell r="AF48" t="e">
            <v>#NAME?</v>
          </cell>
          <cell r="AG48" t="e">
            <v>#NAME?</v>
          </cell>
          <cell r="AH48" t="e">
            <v>#NAME?</v>
          </cell>
          <cell r="AI48" t="e">
            <v>#NAME?</v>
          </cell>
          <cell r="AJ48" t="e">
            <v>#NAME?</v>
          </cell>
        </row>
        <row r="49">
          <cell r="C49" t="str">
            <v>Property, Plant &amp; Equipment</v>
          </cell>
          <cell r="I49" t="e">
            <v>#NAME?</v>
          </cell>
          <cell r="J49" t="e">
            <v>#NAME?</v>
          </cell>
          <cell r="K49" t="e">
            <v>#NAME?</v>
          </cell>
          <cell r="L49" t="e">
            <v>#NAME?</v>
          </cell>
          <cell r="M49" t="e">
            <v>#NAME?</v>
          </cell>
          <cell r="N49" t="e">
            <v>#NAME?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  <cell r="T49" t="e">
            <v>#NAME?</v>
          </cell>
          <cell r="U49" t="e">
            <v>#NAME?</v>
          </cell>
          <cell r="V49" t="e">
            <v>#NAME?</v>
          </cell>
          <cell r="W49" t="e">
            <v>#NAME?</v>
          </cell>
          <cell r="X49" t="e">
            <v>#NAME?</v>
          </cell>
          <cell r="Y49" t="e">
            <v>#NAME?</v>
          </cell>
          <cell r="Z49" t="e">
            <v>#NAME?</v>
          </cell>
          <cell r="AA49" t="e">
            <v>#NAME?</v>
          </cell>
          <cell r="AB49" t="e">
            <v>#NAME?</v>
          </cell>
          <cell r="AC49" t="e">
            <v>#NAME?</v>
          </cell>
          <cell r="AD49" t="e">
            <v>#NAME?</v>
          </cell>
          <cell r="AE49" t="e">
            <v>#NAME?</v>
          </cell>
          <cell r="AF49" t="e">
            <v>#NAME?</v>
          </cell>
          <cell r="AG49" t="e">
            <v>#NAME?</v>
          </cell>
          <cell r="AH49" t="e">
            <v>#NAME?</v>
          </cell>
          <cell r="AI49" t="e">
            <v>#NAME?</v>
          </cell>
          <cell r="AJ49" t="e">
            <v>#NAME?</v>
          </cell>
        </row>
        <row r="50">
          <cell r="C50" t="str">
            <v>Other</v>
          </cell>
          <cell r="I50" t="e">
            <v>#NAME?</v>
          </cell>
          <cell r="J50" t="e">
            <v>#NAME?</v>
          </cell>
          <cell r="K50" t="e">
            <v>#NAME?</v>
          </cell>
          <cell r="L50" t="e">
            <v>#NAME?</v>
          </cell>
          <cell r="M50" t="e">
            <v>#NAME?</v>
          </cell>
          <cell r="N50" t="e">
            <v>#NAME?</v>
          </cell>
          <cell r="O50" t="e">
            <v>#NAME?</v>
          </cell>
          <cell r="P50" t="e">
            <v>#NAME?</v>
          </cell>
          <cell r="Q50" t="e">
            <v>#NAME?</v>
          </cell>
          <cell r="R50" t="e">
            <v>#NAME?</v>
          </cell>
          <cell r="S50" t="e">
            <v>#NAME?</v>
          </cell>
          <cell r="T50" t="e">
            <v>#NAME?</v>
          </cell>
          <cell r="U50" t="e">
            <v>#NAME?</v>
          </cell>
          <cell r="V50" t="e">
            <v>#NAME?</v>
          </cell>
          <cell r="W50" t="e">
            <v>#NAME?</v>
          </cell>
          <cell r="X50" t="e">
            <v>#NAME?</v>
          </cell>
          <cell r="Y50" t="e">
            <v>#NAME?</v>
          </cell>
          <cell r="Z50" t="e">
            <v>#NAME?</v>
          </cell>
          <cell r="AA50" t="e">
            <v>#NAME?</v>
          </cell>
          <cell r="AB50" t="e">
            <v>#NAME?</v>
          </cell>
          <cell r="AC50" t="e">
            <v>#NAME?</v>
          </cell>
          <cell r="AD50" t="e">
            <v>#NAME?</v>
          </cell>
          <cell r="AE50" t="e">
            <v>#NAME?</v>
          </cell>
          <cell r="AF50" t="e">
            <v>#NAME?</v>
          </cell>
          <cell r="AG50" t="e">
            <v>#NAME?</v>
          </cell>
          <cell r="AH50" t="e">
            <v>#NAME?</v>
          </cell>
          <cell r="AI50" t="e">
            <v>#NAME?</v>
          </cell>
          <cell r="AJ50" t="e">
            <v>#NAME?</v>
          </cell>
        </row>
        <row r="51">
          <cell r="C51" t="str">
            <v>Capitalised interest &amp; fees</v>
          </cell>
          <cell r="I51" t="e">
            <v>#NAME?</v>
          </cell>
          <cell r="J51" t="e">
            <v>#NAME?</v>
          </cell>
          <cell r="K51" t="e">
            <v>#NAME?</v>
          </cell>
          <cell r="L51" t="e">
            <v>#NAME?</v>
          </cell>
          <cell r="M51" t="e">
            <v>#NAME?</v>
          </cell>
          <cell r="N51" t="e">
            <v>#NAME?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  <cell r="T51" t="e">
            <v>#NAME?</v>
          </cell>
          <cell r="U51" t="e">
            <v>#NAME?</v>
          </cell>
          <cell r="V51" t="e">
            <v>#NAME?</v>
          </cell>
          <cell r="W51" t="e">
            <v>#NAME?</v>
          </cell>
          <cell r="X51" t="e">
            <v>#NAME?</v>
          </cell>
          <cell r="Y51" t="e">
            <v>#NAME?</v>
          </cell>
          <cell r="Z51" t="e">
            <v>#NAME?</v>
          </cell>
          <cell r="AA51" t="e">
            <v>#NAME?</v>
          </cell>
          <cell r="AB51" t="e">
            <v>#NAME?</v>
          </cell>
          <cell r="AC51" t="e">
            <v>#NAME?</v>
          </cell>
          <cell r="AD51" t="e">
            <v>#NAME?</v>
          </cell>
          <cell r="AE51" t="e">
            <v>#NAME?</v>
          </cell>
          <cell r="AF51" t="e">
            <v>#NAME?</v>
          </cell>
          <cell r="AG51" t="e">
            <v>#NAME?</v>
          </cell>
          <cell r="AH51" t="e">
            <v>#NAME?</v>
          </cell>
          <cell r="AI51" t="e">
            <v>#NAME?</v>
          </cell>
          <cell r="AJ51" t="e">
            <v>#NAME?</v>
          </cell>
        </row>
        <row r="52">
          <cell r="I52" t="e">
            <v>#NAME?</v>
          </cell>
          <cell r="J52" t="e">
            <v>#NAME?</v>
          </cell>
          <cell r="K52" t="e">
            <v>#NAME?</v>
          </cell>
          <cell r="L52" t="e">
            <v>#NAME?</v>
          </cell>
          <cell r="M52" t="e">
            <v>#NAME?</v>
          </cell>
          <cell r="N52" t="e">
            <v>#NAME?</v>
          </cell>
          <cell r="O52" t="e">
            <v>#NAME?</v>
          </cell>
          <cell r="P52" t="e">
            <v>#NAME?</v>
          </cell>
          <cell r="Q52" t="e">
            <v>#NAME?</v>
          </cell>
          <cell r="R52" t="e">
            <v>#NAME?</v>
          </cell>
          <cell r="S52" t="e">
            <v>#NAME?</v>
          </cell>
          <cell r="T52" t="e">
            <v>#NAME?</v>
          </cell>
          <cell r="U52" t="e">
            <v>#NAME?</v>
          </cell>
          <cell r="V52" t="e">
            <v>#NAME?</v>
          </cell>
          <cell r="W52" t="e">
            <v>#NAME?</v>
          </cell>
          <cell r="X52" t="e">
            <v>#NAME?</v>
          </cell>
          <cell r="Y52" t="e">
            <v>#NAME?</v>
          </cell>
          <cell r="Z52" t="e">
            <v>#NAME?</v>
          </cell>
          <cell r="AA52" t="e">
            <v>#NAME?</v>
          </cell>
          <cell r="AB52" t="e">
            <v>#NAME?</v>
          </cell>
          <cell r="AC52" t="e">
            <v>#NAME?</v>
          </cell>
          <cell r="AD52" t="e">
            <v>#NAME?</v>
          </cell>
          <cell r="AE52" t="e">
            <v>#NAME?</v>
          </cell>
          <cell r="AF52" t="e">
            <v>#NAME?</v>
          </cell>
          <cell r="AG52" t="e">
            <v>#NAME?</v>
          </cell>
          <cell r="AH52" t="e">
            <v>#NAME?</v>
          </cell>
          <cell r="AI52" t="e">
            <v>#NAME?</v>
          </cell>
          <cell r="AJ52" t="e">
            <v>#NAME?</v>
          </cell>
        </row>
        <row r="54">
          <cell r="B54" t="str">
            <v>Finance Debtor Treatment (1=Yes, 0=No)</v>
          </cell>
          <cell r="D54">
            <v>1</v>
          </cell>
        </row>
        <row r="56">
          <cell r="B56" t="str">
            <v>Current Assets</v>
          </cell>
        </row>
        <row r="57">
          <cell r="C57" t="str">
            <v>VAT Debtor</v>
          </cell>
          <cell r="I57">
            <v>0</v>
          </cell>
          <cell r="J57" t="e">
            <v>#NAME?</v>
          </cell>
          <cell r="K57" t="e">
            <v>#NAME?</v>
          </cell>
          <cell r="L57" t="e">
            <v>#NAME?</v>
          </cell>
          <cell r="M57" t="e">
            <v>#NAME?</v>
          </cell>
          <cell r="N57" t="e">
            <v>#NAME?</v>
          </cell>
          <cell r="O57" t="e">
            <v>#NAME?</v>
          </cell>
          <cell r="P57" t="e">
            <v>#NAME?</v>
          </cell>
          <cell r="Q57" t="e">
            <v>#NAME?</v>
          </cell>
          <cell r="R57" t="e">
            <v>#NAME?</v>
          </cell>
          <cell r="S57" t="e">
            <v>#NAME?</v>
          </cell>
          <cell r="T57" t="e">
            <v>#NAME?</v>
          </cell>
          <cell r="U57" t="e">
            <v>#NAME?</v>
          </cell>
          <cell r="V57" t="e">
            <v>#NAME?</v>
          </cell>
          <cell r="W57" t="e">
            <v>#NAME?</v>
          </cell>
          <cell r="X57" t="e">
            <v>#NAME?</v>
          </cell>
          <cell r="Y57" t="e">
            <v>#NAME?</v>
          </cell>
          <cell r="Z57" t="e">
            <v>#NAME?</v>
          </cell>
          <cell r="AA57" t="e">
            <v>#NAME?</v>
          </cell>
          <cell r="AB57" t="e">
            <v>#NAME?</v>
          </cell>
          <cell r="AC57" t="e">
            <v>#NAME?</v>
          </cell>
          <cell r="AD57" t="e">
            <v>#NAME?</v>
          </cell>
          <cell r="AE57" t="e">
            <v>#NAME?</v>
          </cell>
          <cell r="AF57" t="e">
            <v>#NAME?</v>
          </cell>
          <cell r="AG57" t="e">
            <v>#NAME?</v>
          </cell>
          <cell r="AH57" t="e">
            <v>#NAME?</v>
          </cell>
          <cell r="AI57" t="e">
            <v>#NAME?</v>
          </cell>
          <cell r="AJ57" t="e">
            <v>#NAME?</v>
          </cell>
        </row>
        <row r="58">
          <cell r="C58" t="str">
            <v>Finance Debtor</v>
          </cell>
          <cell r="I58" t="e">
            <v>#NAME?</v>
          </cell>
          <cell r="J58" t="e">
            <v>#NAME?</v>
          </cell>
          <cell r="K58" t="e">
            <v>#NAME?</v>
          </cell>
          <cell r="L58" t="e">
            <v>#NAME?</v>
          </cell>
          <cell r="M58" t="e">
            <v>#NAME?</v>
          </cell>
          <cell r="N58" t="e">
            <v>#NAME?</v>
          </cell>
          <cell r="O58" t="e">
            <v>#NAME?</v>
          </cell>
          <cell r="P58" t="e">
            <v>#NAME?</v>
          </cell>
          <cell r="Q58" t="e">
            <v>#NAME?</v>
          </cell>
          <cell r="R58" t="e">
            <v>#NAME?</v>
          </cell>
          <cell r="S58" t="e">
            <v>#NAME?</v>
          </cell>
          <cell r="T58" t="e">
            <v>#NAME?</v>
          </cell>
          <cell r="U58" t="e">
            <v>#NAME?</v>
          </cell>
          <cell r="V58" t="e">
            <v>#NAME?</v>
          </cell>
          <cell r="W58" t="e">
            <v>#NAME?</v>
          </cell>
          <cell r="X58" t="e">
            <v>#NAME?</v>
          </cell>
          <cell r="Y58" t="e">
            <v>#NAME?</v>
          </cell>
          <cell r="Z58" t="e">
            <v>#NAME?</v>
          </cell>
          <cell r="AA58" t="e">
            <v>#NAME?</v>
          </cell>
          <cell r="AB58" t="e">
            <v>#NAME?</v>
          </cell>
          <cell r="AC58" t="e">
            <v>#NAME?</v>
          </cell>
          <cell r="AD58" t="e">
            <v>#NAME?</v>
          </cell>
          <cell r="AE58" t="e">
            <v>#NAME?</v>
          </cell>
          <cell r="AF58" t="e">
            <v>#NAME?</v>
          </cell>
          <cell r="AG58" t="e">
            <v>#NAME?</v>
          </cell>
          <cell r="AH58" t="e">
            <v>#NAME?</v>
          </cell>
          <cell r="AI58" t="e">
            <v>#NAME?</v>
          </cell>
          <cell r="AJ58" t="e">
            <v>#NAME?</v>
          </cell>
        </row>
        <row r="59">
          <cell r="C59" t="str">
            <v>Unitary Charge Control Account</v>
          </cell>
          <cell r="I59" t="e">
            <v>#NAME?</v>
          </cell>
          <cell r="J59" t="e">
            <v>#NAME?</v>
          </cell>
          <cell r="K59" t="e">
            <v>#NAME?</v>
          </cell>
          <cell r="L59" t="e">
            <v>#NAME?</v>
          </cell>
          <cell r="M59" t="e">
            <v>#NAME?</v>
          </cell>
          <cell r="N59" t="e">
            <v>#NAME?</v>
          </cell>
          <cell r="O59" t="e">
            <v>#NAME?</v>
          </cell>
          <cell r="P59" t="e">
            <v>#NAME?</v>
          </cell>
          <cell r="Q59" t="e">
            <v>#NAME?</v>
          </cell>
          <cell r="R59" t="e">
            <v>#NAME?</v>
          </cell>
          <cell r="S59" t="e">
            <v>#NAME?</v>
          </cell>
          <cell r="T59" t="e">
            <v>#NAME?</v>
          </cell>
          <cell r="U59" t="e">
            <v>#NAME?</v>
          </cell>
          <cell r="V59" t="e">
            <v>#NAME?</v>
          </cell>
          <cell r="W59" t="e">
            <v>#NAME?</v>
          </cell>
          <cell r="X59" t="e">
            <v>#NAME?</v>
          </cell>
          <cell r="Y59" t="e">
            <v>#NAME?</v>
          </cell>
          <cell r="Z59" t="e">
            <v>#NAME?</v>
          </cell>
          <cell r="AA59" t="e">
            <v>#NAME?</v>
          </cell>
          <cell r="AB59" t="e">
            <v>#NAME?</v>
          </cell>
          <cell r="AC59" t="e">
            <v>#NAME?</v>
          </cell>
          <cell r="AD59" t="e">
            <v>#NAME?</v>
          </cell>
          <cell r="AE59" t="e">
            <v>#NAME?</v>
          </cell>
          <cell r="AF59" t="e">
            <v>#NAME?</v>
          </cell>
          <cell r="AG59" t="e">
            <v>#NAME?</v>
          </cell>
          <cell r="AH59" t="e">
            <v>#NAME?</v>
          </cell>
          <cell r="AI59" t="e">
            <v>#NAME?</v>
          </cell>
          <cell r="AJ59" t="e">
            <v>#NAME?</v>
          </cell>
        </row>
        <row r="60">
          <cell r="C60" t="str">
            <v>Debtors</v>
          </cell>
          <cell r="I60" t="e">
            <v>#NAME?</v>
          </cell>
          <cell r="J60" t="e">
            <v>#NAME?</v>
          </cell>
          <cell r="K60" t="e">
            <v>#NAME?</v>
          </cell>
          <cell r="L60" t="e">
            <v>#NAME?</v>
          </cell>
          <cell r="M60" t="e">
            <v>#NAME?</v>
          </cell>
          <cell r="N60" t="e">
            <v>#NAME?</v>
          </cell>
          <cell r="O60" t="e">
            <v>#NAME?</v>
          </cell>
          <cell r="P60" t="e">
            <v>#NAME?</v>
          </cell>
          <cell r="Q60" t="e">
            <v>#NAME?</v>
          </cell>
          <cell r="R60" t="e">
            <v>#NAME?</v>
          </cell>
          <cell r="S60" t="e">
            <v>#NAME?</v>
          </cell>
          <cell r="T60" t="e">
            <v>#NAME?</v>
          </cell>
          <cell r="U60" t="e">
            <v>#NAME?</v>
          </cell>
          <cell r="V60" t="e">
            <v>#NAME?</v>
          </cell>
          <cell r="W60" t="e">
            <v>#NAME?</v>
          </cell>
          <cell r="X60" t="e">
            <v>#NAME?</v>
          </cell>
          <cell r="Y60" t="e">
            <v>#NAME?</v>
          </cell>
          <cell r="Z60" t="e">
            <v>#NAME?</v>
          </cell>
          <cell r="AA60" t="e">
            <v>#NAME?</v>
          </cell>
          <cell r="AB60" t="e">
            <v>#NAME?</v>
          </cell>
          <cell r="AC60" t="e">
            <v>#NAME?</v>
          </cell>
          <cell r="AD60" t="e">
            <v>#NAME?</v>
          </cell>
          <cell r="AE60" t="e">
            <v>#NAME?</v>
          </cell>
          <cell r="AF60" t="e">
            <v>#NAME?</v>
          </cell>
          <cell r="AG60" t="e">
            <v>#NAME?</v>
          </cell>
          <cell r="AH60" t="e">
            <v>#NAME?</v>
          </cell>
          <cell r="AI60" t="e">
            <v>#NAME?</v>
          </cell>
          <cell r="AJ60" t="e">
            <v>#NAME?</v>
          </cell>
        </row>
        <row r="61">
          <cell r="C61" t="str">
            <v>Debt service reserve</v>
          </cell>
          <cell r="I61" t="e">
            <v>#NAME?</v>
          </cell>
          <cell r="J61" t="e">
            <v>#NAME?</v>
          </cell>
          <cell r="K61" t="e">
            <v>#NAME?</v>
          </cell>
          <cell r="L61" t="e">
            <v>#NAME?</v>
          </cell>
          <cell r="M61" t="e">
            <v>#NAME?</v>
          </cell>
          <cell r="N61" t="e">
            <v>#NAME?</v>
          </cell>
          <cell r="O61" t="e">
            <v>#NAME?</v>
          </cell>
          <cell r="P61" t="e">
            <v>#NAME?</v>
          </cell>
          <cell r="Q61" t="e">
            <v>#NAME?</v>
          </cell>
          <cell r="R61" t="e">
            <v>#NAME?</v>
          </cell>
          <cell r="S61" t="e">
            <v>#NAME?</v>
          </cell>
          <cell r="T61" t="e">
            <v>#NAME?</v>
          </cell>
          <cell r="U61" t="e">
            <v>#NAME?</v>
          </cell>
          <cell r="V61" t="e">
            <v>#NAME?</v>
          </cell>
          <cell r="W61" t="e">
            <v>#NAME?</v>
          </cell>
          <cell r="X61" t="e">
            <v>#NAME?</v>
          </cell>
          <cell r="Y61" t="e">
            <v>#NAME?</v>
          </cell>
          <cell r="Z61" t="e">
            <v>#NAME?</v>
          </cell>
          <cell r="AA61" t="e">
            <v>#NAME?</v>
          </cell>
          <cell r="AB61" t="e">
            <v>#NAME?</v>
          </cell>
          <cell r="AC61" t="e">
            <v>#NAME?</v>
          </cell>
          <cell r="AD61" t="e">
            <v>#NAME?</v>
          </cell>
          <cell r="AE61" t="e">
            <v>#NAME?</v>
          </cell>
          <cell r="AF61" t="e">
            <v>#NAME?</v>
          </cell>
          <cell r="AG61" t="e">
            <v>#NAME?</v>
          </cell>
          <cell r="AH61" t="e">
            <v>#NAME?</v>
          </cell>
          <cell r="AI61" t="e">
            <v>#NAME?</v>
          </cell>
          <cell r="AJ61" t="e">
            <v>#NAME?</v>
          </cell>
        </row>
        <row r="62">
          <cell r="C62" t="str">
            <v>Lifecycle Maintenance Reserve</v>
          </cell>
          <cell r="I62" t="e">
            <v>#NAME?</v>
          </cell>
          <cell r="J62" t="e">
            <v>#NAME?</v>
          </cell>
          <cell r="K62" t="e">
            <v>#NAME?</v>
          </cell>
          <cell r="L62" t="e">
            <v>#NAME?</v>
          </cell>
          <cell r="M62" t="e">
            <v>#NAME?</v>
          </cell>
          <cell r="N62" t="e">
            <v>#NAME?</v>
          </cell>
          <cell r="O62" t="e">
            <v>#NAME?</v>
          </cell>
          <cell r="P62" t="e">
            <v>#NAME?</v>
          </cell>
          <cell r="Q62" t="e">
            <v>#NAME?</v>
          </cell>
          <cell r="R62" t="e">
            <v>#NAME?</v>
          </cell>
          <cell r="S62" t="e">
            <v>#NAME?</v>
          </cell>
          <cell r="T62" t="e">
            <v>#NAME?</v>
          </cell>
          <cell r="U62" t="e">
            <v>#NAME?</v>
          </cell>
          <cell r="V62" t="e">
            <v>#NAME?</v>
          </cell>
          <cell r="W62" t="e">
            <v>#NAME?</v>
          </cell>
          <cell r="X62" t="e">
            <v>#NAME?</v>
          </cell>
          <cell r="Y62" t="e">
            <v>#NAME?</v>
          </cell>
          <cell r="Z62" t="e">
            <v>#NAME?</v>
          </cell>
          <cell r="AA62" t="e">
            <v>#NAME?</v>
          </cell>
          <cell r="AB62" t="e">
            <v>#NAME?</v>
          </cell>
          <cell r="AC62" t="e">
            <v>#NAME?</v>
          </cell>
          <cell r="AD62" t="e">
            <v>#NAME?</v>
          </cell>
          <cell r="AE62" t="e">
            <v>#NAME?</v>
          </cell>
          <cell r="AF62" t="e">
            <v>#NAME?</v>
          </cell>
          <cell r="AG62" t="e">
            <v>#NAME?</v>
          </cell>
          <cell r="AH62" t="e">
            <v>#NAME?</v>
          </cell>
          <cell r="AI62" t="e">
            <v>#NAME?</v>
          </cell>
          <cell r="AJ62" t="e">
            <v>#NAME?</v>
          </cell>
        </row>
        <row r="63">
          <cell r="C63" t="str">
            <v>Cash</v>
          </cell>
          <cell r="I63" t="e">
            <v>#NAME?</v>
          </cell>
          <cell r="J63" t="e">
            <v>#NAME?</v>
          </cell>
          <cell r="K63" t="e">
            <v>#NAME?</v>
          </cell>
          <cell r="L63" t="e">
            <v>#NAME?</v>
          </cell>
          <cell r="M63" t="e">
            <v>#NAME?</v>
          </cell>
          <cell r="N63" t="e">
            <v>#NAME?</v>
          </cell>
          <cell r="O63" t="e">
            <v>#NAME?</v>
          </cell>
          <cell r="P63" t="e">
            <v>#NAME?</v>
          </cell>
          <cell r="Q63" t="e">
            <v>#NAME?</v>
          </cell>
          <cell r="R63" t="e">
            <v>#NAME?</v>
          </cell>
          <cell r="S63" t="e">
            <v>#NAME?</v>
          </cell>
          <cell r="T63" t="e">
            <v>#NAME?</v>
          </cell>
          <cell r="U63" t="e">
            <v>#NAME?</v>
          </cell>
          <cell r="V63" t="e">
            <v>#NAME?</v>
          </cell>
          <cell r="W63" t="e">
            <v>#NAME?</v>
          </cell>
          <cell r="X63" t="e">
            <v>#NAME?</v>
          </cell>
          <cell r="Y63" t="e">
            <v>#NAME?</v>
          </cell>
          <cell r="Z63" t="e">
            <v>#NAME?</v>
          </cell>
          <cell r="AA63" t="e">
            <v>#NAME?</v>
          </cell>
          <cell r="AB63" t="e">
            <v>#NAME?</v>
          </cell>
          <cell r="AC63" t="e">
            <v>#NAME?</v>
          </cell>
          <cell r="AD63" t="e">
            <v>#NAME?</v>
          </cell>
          <cell r="AE63" t="e">
            <v>#NAME?</v>
          </cell>
          <cell r="AF63" t="e">
            <v>#NAME?</v>
          </cell>
          <cell r="AG63" t="e">
            <v>#NAME?</v>
          </cell>
          <cell r="AH63" t="e">
            <v>#NAME?</v>
          </cell>
          <cell r="AI63" t="e">
            <v>#NAME?</v>
          </cell>
          <cell r="AJ63" t="e">
            <v>#NAME?</v>
          </cell>
        </row>
        <row r="64">
          <cell r="C64" t="str">
            <v>Tax paid in advance</v>
          </cell>
          <cell r="I64" t="e">
            <v>#NAME?</v>
          </cell>
          <cell r="J64" t="e">
            <v>#NAME?</v>
          </cell>
          <cell r="K64" t="e">
            <v>#NAME?</v>
          </cell>
          <cell r="L64" t="e">
            <v>#NAME?</v>
          </cell>
          <cell r="M64" t="e">
            <v>#NAME?</v>
          </cell>
          <cell r="N64" t="e">
            <v>#NAME?</v>
          </cell>
          <cell r="O64" t="e">
            <v>#NAME?</v>
          </cell>
          <cell r="P64" t="e">
            <v>#NAME?</v>
          </cell>
          <cell r="Q64" t="e">
            <v>#NAME?</v>
          </cell>
          <cell r="R64" t="e">
            <v>#NAME?</v>
          </cell>
          <cell r="S64" t="e">
            <v>#NAME?</v>
          </cell>
          <cell r="T64" t="e">
            <v>#NAME?</v>
          </cell>
          <cell r="U64" t="e">
            <v>#NAME?</v>
          </cell>
          <cell r="V64" t="e">
            <v>#NAME?</v>
          </cell>
          <cell r="W64" t="e">
            <v>#NAME?</v>
          </cell>
          <cell r="X64" t="e">
            <v>#NAME?</v>
          </cell>
          <cell r="Y64" t="e">
            <v>#NAME?</v>
          </cell>
          <cell r="Z64" t="e">
            <v>#NAME?</v>
          </cell>
          <cell r="AA64" t="e">
            <v>#NAME?</v>
          </cell>
          <cell r="AB64" t="e">
            <v>#NAME?</v>
          </cell>
          <cell r="AC64" t="e">
            <v>#NAME?</v>
          </cell>
          <cell r="AD64" t="e">
            <v>#NAME?</v>
          </cell>
          <cell r="AE64" t="e">
            <v>#NAME?</v>
          </cell>
          <cell r="AF64" t="e">
            <v>#NAME?</v>
          </cell>
          <cell r="AG64" t="e">
            <v>#NAME?</v>
          </cell>
          <cell r="AH64" t="e">
            <v>#NAME?</v>
          </cell>
          <cell r="AI64" t="e">
            <v>#NAME?</v>
          </cell>
          <cell r="AJ64" t="e">
            <v>#NAME?</v>
          </cell>
        </row>
        <row r="65">
          <cell r="I65" t="e">
            <v>#NAME?</v>
          </cell>
          <cell r="J65" t="e">
            <v>#NAME?</v>
          </cell>
          <cell r="K65" t="e">
            <v>#NAME?</v>
          </cell>
          <cell r="L65" t="e">
            <v>#NAME?</v>
          </cell>
          <cell r="M65" t="e">
            <v>#NAME?</v>
          </cell>
          <cell r="N65" t="e">
            <v>#NAME?</v>
          </cell>
          <cell r="O65" t="e">
            <v>#NAME?</v>
          </cell>
          <cell r="P65" t="e">
            <v>#NAME?</v>
          </cell>
          <cell r="Q65" t="e">
            <v>#NAME?</v>
          </cell>
          <cell r="R65" t="e">
            <v>#NAME?</v>
          </cell>
          <cell r="S65" t="e">
            <v>#NAME?</v>
          </cell>
          <cell r="T65" t="e">
            <v>#NAME?</v>
          </cell>
          <cell r="U65" t="e">
            <v>#NAME?</v>
          </cell>
          <cell r="V65" t="e">
            <v>#NAME?</v>
          </cell>
          <cell r="W65" t="e">
            <v>#NAME?</v>
          </cell>
          <cell r="X65" t="e">
            <v>#NAME?</v>
          </cell>
          <cell r="Y65" t="e">
            <v>#NAME?</v>
          </cell>
          <cell r="Z65" t="e">
            <v>#NAME?</v>
          </cell>
          <cell r="AA65" t="e">
            <v>#NAME?</v>
          </cell>
          <cell r="AB65" t="e">
            <v>#NAME?</v>
          </cell>
          <cell r="AC65" t="e">
            <v>#NAME?</v>
          </cell>
          <cell r="AD65" t="e">
            <v>#NAME?</v>
          </cell>
          <cell r="AE65" t="e">
            <v>#NAME?</v>
          </cell>
          <cell r="AF65" t="e">
            <v>#NAME?</v>
          </cell>
          <cell r="AG65" t="e">
            <v>#NAME?</v>
          </cell>
          <cell r="AH65" t="e">
            <v>#NAME?</v>
          </cell>
          <cell r="AI65" t="e">
            <v>#NAME?</v>
          </cell>
          <cell r="AJ65" t="e">
            <v>#NAME?</v>
          </cell>
        </row>
        <row r="67">
          <cell r="B67" t="str">
            <v>Total Assets</v>
          </cell>
          <cell r="I67" t="e">
            <v>#NAME?</v>
          </cell>
          <cell r="J67" t="e">
            <v>#NAME?</v>
          </cell>
          <cell r="K67" t="e">
            <v>#NAME?</v>
          </cell>
          <cell r="L67" t="e">
            <v>#NAME?</v>
          </cell>
          <cell r="M67" t="e">
            <v>#NAME?</v>
          </cell>
          <cell r="N67" t="e">
            <v>#NAME?</v>
          </cell>
          <cell r="O67" t="e">
            <v>#NAME?</v>
          </cell>
          <cell r="P67" t="e">
            <v>#NAME?</v>
          </cell>
          <cell r="Q67" t="e">
            <v>#NAME?</v>
          </cell>
          <cell r="R67" t="e">
            <v>#NAME?</v>
          </cell>
          <cell r="S67" t="e">
            <v>#NAME?</v>
          </cell>
          <cell r="T67" t="e">
            <v>#NAME?</v>
          </cell>
          <cell r="U67" t="e">
            <v>#NAME?</v>
          </cell>
          <cell r="V67" t="e">
            <v>#NAME?</v>
          </cell>
          <cell r="W67" t="e">
            <v>#NAME?</v>
          </cell>
          <cell r="X67" t="e">
            <v>#NAME?</v>
          </cell>
          <cell r="Y67" t="e">
            <v>#NAME?</v>
          </cell>
          <cell r="Z67" t="e">
            <v>#NAME?</v>
          </cell>
          <cell r="AA67" t="e">
            <v>#NAME?</v>
          </cell>
          <cell r="AB67" t="e">
            <v>#NAME?</v>
          </cell>
          <cell r="AC67" t="e">
            <v>#NAME?</v>
          </cell>
          <cell r="AD67" t="e">
            <v>#NAME?</v>
          </cell>
          <cell r="AE67" t="e">
            <v>#NAME?</v>
          </cell>
          <cell r="AF67" t="e">
            <v>#NAME?</v>
          </cell>
          <cell r="AG67" t="e">
            <v>#NAME?</v>
          </cell>
          <cell r="AH67" t="e">
            <v>#NAME?</v>
          </cell>
          <cell r="AI67" t="e">
            <v>#NAME?</v>
          </cell>
          <cell r="AJ67" t="e">
            <v>#NAME?</v>
          </cell>
        </row>
        <row r="69">
          <cell r="B69" t="str">
            <v>Liabilities</v>
          </cell>
        </row>
        <row r="71">
          <cell r="B71" t="str">
            <v>Current Liabilities</v>
          </cell>
        </row>
        <row r="72">
          <cell r="C72" t="str">
            <v>Taxation</v>
          </cell>
          <cell r="I72" t="e">
            <v>#NAME?</v>
          </cell>
          <cell r="J72" t="e">
            <v>#NAME?</v>
          </cell>
          <cell r="K72" t="e">
            <v>#NAME?</v>
          </cell>
          <cell r="L72" t="e">
            <v>#NAME?</v>
          </cell>
          <cell r="M72" t="e">
            <v>#NAME?</v>
          </cell>
          <cell r="N72" t="e">
            <v>#NAME?</v>
          </cell>
          <cell r="O72" t="e">
            <v>#NAME?</v>
          </cell>
          <cell r="P72" t="e">
            <v>#NAME?</v>
          </cell>
          <cell r="Q72" t="e">
            <v>#NAME?</v>
          </cell>
          <cell r="R72" t="e">
            <v>#NAME?</v>
          </cell>
          <cell r="S72" t="e">
            <v>#NAME?</v>
          </cell>
          <cell r="T72" t="e">
            <v>#NAME?</v>
          </cell>
          <cell r="U72" t="e">
            <v>#NAME?</v>
          </cell>
          <cell r="V72" t="e">
            <v>#NAME?</v>
          </cell>
          <cell r="W72" t="e">
            <v>#NAME?</v>
          </cell>
          <cell r="X72" t="e">
            <v>#NAME?</v>
          </cell>
          <cell r="Y72" t="e">
            <v>#NAME?</v>
          </cell>
          <cell r="Z72" t="e">
            <v>#NAME?</v>
          </cell>
          <cell r="AA72" t="e">
            <v>#NAME?</v>
          </cell>
          <cell r="AB72" t="e">
            <v>#NAME?</v>
          </cell>
          <cell r="AC72" t="e">
            <v>#NAME?</v>
          </cell>
          <cell r="AD72" t="e">
            <v>#NAME?</v>
          </cell>
          <cell r="AE72" t="e">
            <v>#NAME?</v>
          </cell>
          <cell r="AF72" t="e">
            <v>#NAME?</v>
          </cell>
          <cell r="AG72" t="e">
            <v>#NAME?</v>
          </cell>
          <cell r="AH72" t="e">
            <v>#NAME?</v>
          </cell>
          <cell r="AI72" t="e">
            <v>#NAME?</v>
          </cell>
          <cell r="AJ72" t="e">
            <v>#NAME?</v>
          </cell>
        </row>
        <row r="73">
          <cell r="C73" t="str">
            <v>Deferred Tax Provision</v>
          </cell>
          <cell r="I73" t="e">
            <v>#NAME?</v>
          </cell>
          <cell r="J73" t="e">
            <v>#NAME?</v>
          </cell>
          <cell r="K73" t="e">
            <v>#NAME?</v>
          </cell>
          <cell r="L73" t="e">
            <v>#NAME?</v>
          </cell>
          <cell r="M73" t="e">
            <v>#NAME?</v>
          </cell>
          <cell r="N73" t="e">
            <v>#NAME?</v>
          </cell>
          <cell r="O73" t="e">
            <v>#NAME?</v>
          </cell>
          <cell r="P73" t="e">
            <v>#NAME?</v>
          </cell>
          <cell r="Q73" t="e">
            <v>#NAME?</v>
          </cell>
          <cell r="R73" t="e">
            <v>#NAME?</v>
          </cell>
          <cell r="S73" t="e">
            <v>#NAME?</v>
          </cell>
          <cell r="T73" t="e">
            <v>#NAME?</v>
          </cell>
          <cell r="U73" t="e">
            <v>#NAME?</v>
          </cell>
          <cell r="V73" t="e">
            <v>#NAME?</v>
          </cell>
          <cell r="W73" t="e">
            <v>#NAME?</v>
          </cell>
          <cell r="X73" t="e">
            <v>#NAME?</v>
          </cell>
          <cell r="Y73" t="e">
            <v>#NAME?</v>
          </cell>
          <cell r="Z73" t="e">
            <v>#NAME?</v>
          </cell>
          <cell r="AA73" t="e">
            <v>#NAME?</v>
          </cell>
          <cell r="AB73" t="e">
            <v>#NAME?</v>
          </cell>
          <cell r="AC73" t="e">
            <v>#NAME?</v>
          </cell>
          <cell r="AD73" t="e">
            <v>#NAME?</v>
          </cell>
          <cell r="AE73" t="e">
            <v>#NAME?</v>
          </cell>
          <cell r="AF73" t="e">
            <v>#NAME?</v>
          </cell>
          <cell r="AG73" t="e">
            <v>#NAME?</v>
          </cell>
          <cell r="AH73" t="e">
            <v>#NAME?</v>
          </cell>
          <cell r="AI73" t="e">
            <v>#NAME?</v>
          </cell>
          <cell r="AJ73" t="e">
            <v>#NAME?</v>
          </cell>
        </row>
        <row r="74">
          <cell r="C74" t="str">
            <v>Creditors</v>
          </cell>
          <cell r="I74" t="e">
            <v>#NAME?</v>
          </cell>
          <cell r="J74" t="e">
            <v>#NAME?</v>
          </cell>
          <cell r="K74" t="e">
            <v>#NAME?</v>
          </cell>
          <cell r="L74" t="e">
            <v>#NAME?</v>
          </cell>
          <cell r="M74" t="e">
            <v>#NAME?</v>
          </cell>
          <cell r="N74" t="e">
            <v>#NAME?</v>
          </cell>
          <cell r="O74" t="e">
            <v>#NAME?</v>
          </cell>
          <cell r="P74" t="e">
            <v>#NAME?</v>
          </cell>
          <cell r="Q74" t="e">
            <v>#NAME?</v>
          </cell>
          <cell r="R74" t="e">
            <v>#NAME?</v>
          </cell>
          <cell r="S74" t="e">
            <v>#NAME?</v>
          </cell>
          <cell r="T74" t="e">
            <v>#NAME?</v>
          </cell>
          <cell r="U74" t="e">
            <v>#NAME?</v>
          </cell>
          <cell r="V74" t="e">
            <v>#NAME?</v>
          </cell>
          <cell r="W74" t="e">
            <v>#NAME?</v>
          </cell>
          <cell r="X74" t="e">
            <v>#NAME?</v>
          </cell>
          <cell r="Y74" t="e">
            <v>#NAME?</v>
          </cell>
          <cell r="Z74" t="e">
            <v>#NAME?</v>
          </cell>
          <cell r="AA74" t="e">
            <v>#NAME?</v>
          </cell>
          <cell r="AB74" t="e">
            <v>#NAME?</v>
          </cell>
          <cell r="AC74" t="e">
            <v>#NAME?</v>
          </cell>
          <cell r="AD74" t="e">
            <v>#NAME?</v>
          </cell>
          <cell r="AE74" t="e">
            <v>#NAME?</v>
          </cell>
          <cell r="AF74" t="e">
            <v>#NAME?</v>
          </cell>
          <cell r="AG74" t="e">
            <v>#NAME?</v>
          </cell>
          <cell r="AH74" t="e">
            <v>#NAME?</v>
          </cell>
          <cell r="AI74" t="e">
            <v>#NAME?</v>
          </cell>
          <cell r="AJ74" t="e">
            <v>#NAME?</v>
          </cell>
        </row>
        <row r="75">
          <cell r="I75" t="e">
            <v>#NAME?</v>
          </cell>
          <cell r="J75" t="e">
            <v>#NAME?</v>
          </cell>
          <cell r="K75" t="e">
            <v>#NAME?</v>
          </cell>
          <cell r="L75" t="e">
            <v>#NAME?</v>
          </cell>
          <cell r="M75" t="e">
            <v>#NAME?</v>
          </cell>
          <cell r="N75" t="e">
            <v>#NAME?</v>
          </cell>
          <cell r="O75" t="e">
            <v>#NAME?</v>
          </cell>
          <cell r="P75" t="e">
            <v>#NAME?</v>
          </cell>
          <cell r="Q75" t="e">
            <v>#NAME?</v>
          </cell>
          <cell r="R75" t="e">
            <v>#NAME?</v>
          </cell>
          <cell r="S75" t="e">
            <v>#NAME?</v>
          </cell>
          <cell r="T75" t="e">
            <v>#NAME?</v>
          </cell>
          <cell r="U75" t="e">
            <v>#NAME?</v>
          </cell>
          <cell r="V75" t="e">
            <v>#NAME?</v>
          </cell>
          <cell r="W75" t="e">
            <v>#NAME?</v>
          </cell>
          <cell r="X75" t="e">
            <v>#NAME?</v>
          </cell>
          <cell r="Y75" t="e">
            <v>#NAME?</v>
          </cell>
          <cell r="Z75" t="e">
            <v>#NAME?</v>
          </cell>
          <cell r="AA75" t="e">
            <v>#NAME?</v>
          </cell>
          <cell r="AB75" t="e">
            <v>#NAME?</v>
          </cell>
          <cell r="AC75" t="e">
            <v>#NAME?</v>
          </cell>
          <cell r="AD75" t="e">
            <v>#NAME?</v>
          </cell>
          <cell r="AE75" t="e">
            <v>#NAME?</v>
          </cell>
          <cell r="AF75" t="e">
            <v>#NAME?</v>
          </cell>
          <cell r="AG75" t="e">
            <v>#NAME?</v>
          </cell>
          <cell r="AH75" t="e">
            <v>#NAME?</v>
          </cell>
          <cell r="AI75" t="e">
            <v>#NAME?</v>
          </cell>
          <cell r="AJ75" t="e">
            <v>#NAME?</v>
          </cell>
        </row>
        <row r="78">
          <cell r="B78" t="str">
            <v>Non-Current Liabilities</v>
          </cell>
          <cell r="I78" t="e">
            <v>#NAME?</v>
          </cell>
          <cell r="J78" t="e">
            <v>#NAME?</v>
          </cell>
          <cell r="K78" t="e">
            <v>#NAME?</v>
          </cell>
          <cell r="L78" t="e">
            <v>#NAME?</v>
          </cell>
          <cell r="M78" t="e">
            <v>#NAME?</v>
          </cell>
          <cell r="N78" t="e">
            <v>#NAME?</v>
          </cell>
          <cell r="O78" t="e">
            <v>#NAME?</v>
          </cell>
          <cell r="P78" t="e">
            <v>#NAME?</v>
          </cell>
          <cell r="Q78" t="e">
            <v>#NAME?</v>
          </cell>
          <cell r="R78" t="e">
            <v>#NAME?</v>
          </cell>
          <cell r="S78" t="e">
            <v>#NAME?</v>
          </cell>
          <cell r="T78" t="e">
            <v>#NAME?</v>
          </cell>
          <cell r="U78" t="e">
            <v>#NAME?</v>
          </cell>
          <cell r="V78" t="e">
            <v>#NAME?</v>
          </cell>
          <cell r="W78" t="e">
            <v>#NAME?</v>
          </cell>
          <cell r="X78" t="e">
            <v>#NAME?</v>
          </cell>
          <cell r="Y78" t="e">
            <v>#NAME?</v>
          </cell>
          <cell r="Z78" t="e">
            <v>#NAME?</v>
          </cell>
          <cell r="AA78" t="e">
            <v>#NAME?</v>
          </cell>
          <cell r="AB78" t="e">
            <v>#NAME?</v>
          </cell>
          <cell r="AC78" t="e">
            <v>#NAME?</v>
          </cell>
          <cell r="AD78" t="e">
            <v>#NAME?</v>
          </cell>
          <cell r="AE78" t="e">
            <v>#NAME?</v>
          </cell>
          <cell r="AF78" t="e">
            <v>#NAME?</v>
          </cell>
          <cell r="AG78" t="e">
            <v>#NAME?</v>
          </cell>
          <cell r="AH78" t="e">
            <v>#NAME?</v>
          </cell>
          <cell r="AI78" t="e">
            <v>#NAME?</v>
          </cell>
          <cell r="AJ78" t="e">
            <v>#NAME?</v>
          </cell>
        </row>
        <row r="80">
          <cell r="I80" t="e">
            <v>#NAME?</v>
          </cell>
          <cell r="J80" t="e">
            <v>#NAME?</v>
          </cell>
          <cell r="K80" t="e">
            <v>#NAME?</v>
          </cell>
          <cell r="L80" t="e">
            <v>#NAME?</v>
          </cell>
          <cell r="M80" t="e">
            <v>#NAME?</v>
          </cell>
          <cell r="N80" t="e">
            <v>#NAME?</v>
          </cell>
          <cell r="O80" t="e">
            <v>#NAME?</v>
          </cell>
          <cell r="P80" t="e">
            <v>#NAME?</v>
          </cell>
          <cell r="Q80" t="e">
            <v>#NAME?</v>
          </cell>
          <cell r="R80" t="e">
            <v>#NAME?</v>
          </cell>
          <cell r="S80" t="e">
            <v>#NAME?</v>
          </cell>
          <cell r="T80" t="e">
            <v>#NAME?</v>
          </cell>
          <cell r="U80" t="e">
            <v>#NAME?</v>
          </cell>
          <cell r="V80" t="e">
            <v>#NAME?</v>
          </cell>
          <cell r="W80" t="e">
            <v>#NAME?</v>
          </cell>
          <cell r="X80" t="e">
            <v>#NAME?</v>
          </cell>
          <cell r="Y80" t="e">
            <v>#NAME?</v>
          </cell>
          <cell r="Z80" t="e">
            <v>#NAME?</v>
          </cell>
          <cell r="AA80" t="e">
            <v>#NAME?</v>
          </cell>
          <cell r="AB80" t="e">
            <v>#NAME?</v>
          </cell>
          <cell r="AC80" t="e">
            <v>#NAME?</v>
          </cell>
          <cell r="AD80" t="e">
            <v>#NAME?</v>
          </cell>
          <cell r="AE80" t="e">
            <v>#NAME?</v>
          </cell>
          <cell r="AF80" t="e">
            <v>#NAME?</v>
          </cell>
          <cell r="AG80" t="e">
            <v>#NAME?</v>
          </cell>
          <cell r="AH80" t="e">
            <v>#NAME?</v>
          </cell>
          <cell r="AI80" t="e">
            <v>#NAME?</v>
          </cell>
          <cell r="AJ80" t="e">
            <v>#NAME?</v>
          </cell>
        </row>
        <row r="82">
          <cell r="B82" t="str">
            <v>Total Liabilities</v>
          </cell>
          <cell r="I82" t="e">
            <v>#NAME?</v>
          </cell>
          <cell r="J82" t="e">
            <v>#NAME?</v>
          </cell>
          <cell r="K82" t="e">
            <v>#NAME?</v>
          </cell>
          <cell r="L82" t="e">
            <v>#NAME?</v>
          </cell>
          <cell r="M82" t="e">
            <v>#NAME?</v>
          </cell>
          <cell r="N82" t="e">
            <v>#NAME?</v>
          </cell>
          <cell r="O82" t="e">
            <v>#NAME?</v>
          </cell>
          <cell r="P82" t="e">
            <v>#NAME?</v>
          </cell>
          <cell r="Q82" t="e">
            <v>#NAME?</v>
          </cell>
          <cell r="R82" t="e">
            <v>#NAME?</v>
          </cell>
          <cell r="S82" t="e">
            <v>#NAME?</v>
          </cell>
          <cell r="T82" t="e">
            <v>#NAME?</v>
          </cell>
          <cell r="U82" t="e">
            <v>#NAME?</v>
          </cell>
          <cell r="V82" t="e">
            <v>#NAME?</v>
          </cell>
          <cell r="W82" t="e">
            <v>#NAME?</v>
          </cell>
          <cell r="X82" t="e">
            <v>#NAME?</v>
          </cell>
          <cell r="Y82" t="e">
            <v>#NAME?</v>
          </cell>
          <cell r="Z82" t="e">
            <v>#NAME?</v>
          </cell>
          <cell r="AA82" t="e">
            <v>#NAME?</v>
          </cell>
          <cell r="AB82" t="e">
            <v>#NAME?</v>
          </cell>
          <cell r="AC82" t="e">
            <v>#NAME?</v>
          </cell>
          <cell r="AD82" t="e">
            <v>#NAME?</v>
          </cell>
          <cell r="AE82" t="e">
            <v>#NAME?</v>
          </cell>
          <cell r="AF82" t="e">
            <v>#NAME?</v>
          </cell>
          <cell r="AG82" t="e">
            <v>#NAME?</v>
          </cell>
          <cell r="AH82" t="e">
            <v>#NAME?</v>
          </cell>
          <cell r="AI82" t="e">
            <v>#NAME?</v>
          </cell>
          <cell r="AJ82" t="e">
            <v>#NAME?</v>
          </cell>
        </row>
        <row r="84">
          <cell r="B84" t="str">
            <v>Net Assets</v>
          </cell>
          <cell r="I84" t="e">
            <v>#NAME?</v>
          </cell>
          <cell r="J84" t="e">
            <v>#NAME?</v>
          </cell>
          <cell r="K84" t="e">
            <v>#NAME?</v>
          </cell>
          <cell r="L84" t="e">
            <v>#NAME?</v>
          </cell>
          <cell r="M84" t="e">
            <v>#NAME?</v>
          </cell>
          <cell r="N84" t="e">
            <v>#NAME?</v>
          </cell>
          <cell r="O84" t="e">
            <v>#NAME?</v>
          </cell>
          <cell r="P84" t="e">
            <v>#NAME?</v>
          </cell>
          <cell r="Q84" t="e">
            <v>#NAME?</v>
          </cell>
          <cell r="R84" t="e">
            <v>#NAME?</v>
          </cell>
          <cell r="S84" t="e">
            <v>#NAME?</v>
          </cell>
          <cell r="T84" t="e">
            <v>#NAME?</v>
          </cell>
          <cell r="U84" t="e">
            <v>#NAME?</v>
          </cell>
          <cell r="V84" t="e">
            <v>#NAME?</v>
          </cell>
          <cell r="W84" t="e">
            <v>#NAME?</v>
          </cell>
          <cell r="X84" t="e">
            <v>#NAME?</v>
          </cell>
          <cell r="Y84" t="e">
            <v>#NAME?</v>
          </cell>
          <cell r="Z84" t="e">
            <v>#NAME?</v>
          </cell>
          <cell r="AA84" t="e">
            <v>#NAME?</v>
          </cell>
          <cell r="AB84" t="e">
            <v>#NAME?</v>
          </cell>
          <cell r="AC84" t="e">
            <v>#NAME?</v>
          </cell>
          <cell r="AD84" t="e">
            <v>#NAME?</v>
          </cell>
          <cell r="AE84" t="e">
            <v>#NAME?</v>
          </cell>
          <cell r="AF84" t="e">
            <v>#NAME?</v>
          </cell>
          <cell r="AG84" t="e">
            <v>#NAME?</v>
          </cell>
          <cell r="AH84" t="e">
            <v>#NAME?</v>
          </cell>
          <cell r="AI84" t="e">
            <v>#NAME?</v>
          </cell>
          <cell r="AJ84" t="e">
            <v>#NAME?</v>
          </cell>
        </row>
        <row r="86">
          <cell r="B86" t="str">
            <v>Shareholders Equity</v>
          </cell>
        </row>
        <row r="88">
          <cell r="C88" t="str">
            <v>Share Capital</v>
          </cell>
          <cell r="I88" t="e">
            <v>#NAME?</v>
          </cell>
          <cell r="J88" t="e">
            <v>#NAME?</v>
          </cell>
          <cell r="K88" t="e">
            <v>#NAME?</v>
          </cell>
          <cell r="L88" t="e">
            <v>#NAME?</v>
          </cell>
          <cell r="M88" t="e">
            <v>#NAME?</v>
          </cell>
          <cell r="N88" t="e">
            <v>#NAME?</v>
          </cell>
          <cell r="O88" t="e">
            <v>#NAME?</v>
          </cell>
          <cell r="P88" t="e">
            <v>#NAME?</v>
          </cell>
          <cell r="Q88" t="e">
            <v>#NAME?</v>
          </cell>
          <cell r="R88" t="e">
            <v>#NAME?</v>
          </cell>
          <cell r="S88" t="e">
            <v>#NAME?</v>
          </cell>
          <cell r="T88" t="e">
            <v>#NAME?</v>
          </cell>
          <cell r="U88" t="e">
            <v>#NAME?</v>
          </cell>
          <cell r="V88" t="e">
            <v>#NAME?</v>
          </cell>
          <cell r="W88" t="e">
            <v>#NAME?</v>
          </cell>
          <cell r="X88" t="e">
            <v>#NAME?</v>
          </cell>
          <cell r="Y88" t="e">
            <v>#NAME?</v>
          </cell>
          <cell r="Z88" t="e">
            <v>#NAME?</v>
          </cell>
          <cell r="AA88" t="e">
            <v>#NAME?</v>
          </cell>
          <cell r="AB88" t="e">
            <v>#NAME?</v>
          </cell>
          <cell r="AC88" t="e">
            <v>#NAME?</v>
          </cell>
          <cell r="AD88" t="e">
            <v>#NAME?</v>
          </cell>
          <cell r="AE88" t="e">
            <v>#NAME?</v>
          </cell>
          <cell r="AF88" t="e">
            <v>#NAME?</v>
          </cell>
          <cell r="AG88" t="e">
            <v>#NAME?</v>
          </cell>
          <cell r="AH88" t="e">
            <v>#NAME?</v>
          </cell>
          <cell r="AI88" t="e">
            <v>#NAME?</v>
          </cell>
          <cell r="AJ88" t="e">
            <v>#NAME?</v>
          </cell>
        </row>
        <row r="89">
          <cell r="C89" t="str">
            <v>Reserves</v>
          </cell>
        </row>
        <row r="90">
          <cell r="C90" t="str">
            <v>Retained Profits</v>
          </cell>
          <cell r="I90" t="e">
            <v>#NAME?</v>
          </cell>
          <cell r="J90" t="e">
            <v>#NAME?</v>
          </cell>
          <cell r="K90" t="e">
            <v>#NAME?</v>
          </cell>
          <cell r="L90" t="e">
            <v>#NAME?</v>
          </cell>
          <cell r="M90" t="e">
            <v>#NAME?</v>
          </cell>
          <cell r="N90" t="e">
            <v>#NAME?</v>
          </cell>
          <cell r="O90" t="e">
            <v>#NAME?</v>
          </cell>
          <cell r="P90" t="e">
            <v>#NAME?</v>
          </cell>
          <cell r="Q90" t="e">
            <v>#NAME?</v>
          </cell>
          <cell r="R90" t="e">
            <v>#NAME?</v>
          </cell>
          <cell r="S90" t="e">
            <v>#NAME?</v>
          </cell>
          <cell r="T90" t="e">
            <v>#NAME?</v>
          </cell>
          <cell r="U90" t="e">
            <v>#NAME?</v>
          </cell>
          <cell r="V90" t="e">
            <v>#NAME?</v>
          </cell>
          <cell r="W90" t="e">
            <v>#NAME?</v>
          </cell>
          <cell r="X90" t="e">
            <v>#NAME?</v>
          </cell>
          <cell r="Y90" t="e">
            <v>#NAME?</v>
          </cell>
          <cell r="Z90" t="e">
            <v>#NAME?</v>
          </cell>
          <cell r="AA90" t="e">
            <v>#NAME?</v>
          </cell>
          <cell r="AB90" t="e">
            <v>#NAME?</v>
          </cell>
          <cell r="AC90" t="e">
            <v>#NAME?</v>
          </cell>
          <cell r="AD90" t="e">
            <v>#NAME?</v>
          </cell>
          <cell r="AE90" t="e">
            <v>#NAME?</v>
          </cell>
          <cell r="AF90" t="e">
            <v>#NAME?</v>
          </cell>
          <cell r="AG90" t="e">
            <v>#NAME?</v>
          </cell>
          <cell r="AH90" t="e">
            <v>#NAME?</v>
          </cell>
          <cell r="AI90" t="e">
            <v>#NAME?</v>
          </cell>
          <cell r="AJ90" t="e">
            <v>#NAME?</v>
          </cell>
        </row>
        <row r="92">
          <cell r="B92" t="str">
            <v>Net Shareholders Equity</v>
          </cell>
          <cell r="I92" t="e">
            <v>#NAME?</v>
          </cell>
          <cell r="J92" t="e">
            <v>#NAME?</v>
          </cell>
          <cell r="K92" t="e">
            <v>#NAME?</v>
          </cell>
          <cell r="L92" t="e">
            <v>#NAME?</v>
          </cell>
          <cell r="M92" t="e">
            <v>#NAME?</v>
          </cell>
          <cell r="N92" t="e">
            <v>#NAME?</v>
          </cell>
          <cell r="O92" t="e">
            <v>#NAME?</v>
          </cell>
          <cell r="P92" t="e">
            <v>#NAME?</v>
          </cell>
          <cell r="Q92" t="e">
            <v>#NAME?</v>
          </cell>
          <cell r="R92" t="e">
            <v>#NAME?</v>
          </cell>
          <cell r="S92" t="e">
            <v>#NAME?</v>
          </cell>
          <cell r="T92" t="e">
            <v>#NAME?</v>
          </cell>
          <cell r="U92" t="e">
            <v>#NAME?</v>
          </cell>
          <cell r="V92" t="e">
            <v>#NAME?</v>
          </cell>
          <cell r="W92" t="e">
            <v>#NAME?</v>
          </cell>
          <cell r="X92" t="e">
            <v>#NAME?</v>
          </cell>
          <cell r="Y92" t="e">
            <v>#NAME?</v>
          </cell>
          <cell r="Z92" t="e">
            <v>#NAME?</v>
          </cell>
          <cell r="AA92" t="e">
            <v>#NAME?</v>
          </cell>
          <cell r="AB92" t="e">
            <v>#NAME?</v>
          </cell>
          <cell r="AC92" t="e">
            <v>#NAME?</v>
          </cell>
          <cell r="AD92" t="e">
            <v>#NAME?</v>
          </cell>
          <cell r="AE92" t="e">
            <v>#NAME?</v>
          </cell>
          <cell r="AF92" t="e">
            <v>#NAME?</v>
          </cell>
          <cell r="AG92" t="e">
            <v>#NAME?</v>
          </cell>
          <cell r="AH92" t="e">
            <v>#NAME?</v>
          </cell>
          <cell r="AI92" t="e">
            <v>#NAME?</v>
          </cell>
          <cell r="AJ92" t="e">
            <v>#NAME?</v>
          </cell>
        </row>
        <row r="94">
          <cell r="A94" t="str">
            <v>Assets - Liabilities - Equity (check)</v>
          </cell>
          <cell r="D94" t="e">
            <v>#NAME?</v>
          </cell>
          <cell r="I94" t="e">
            <v>#NAME?</v>
          </cell>
          <cell r="J94" t="e">
            <v>#NAME?</v>
          </cell>
          <cell r="K94" t="e">
            <v>#NAME?</v>
          </cell>
          <cell r="L94" t="e">
            <v>#NAME?</v>
          </cell>
          <cell r="M94" t="e">
            <v>#NAME?</v>
          </cell>
          <cell r="N94" t="e">
            <v>#NAME?</v>
          </cell>
          <cell r="O94" t="e">
            <v>#NAME?</v>
          </cell>
          <cell r="P94" t="e">
            <v>#NAME?</v>
          </cell>
          <cell r="Q94" t="e">
            <v>#NAME?</v>
          </cell>
          <cell r="R94" t="e">
            <v>#NAME?</v>
          </cell>
          <cell r="S94" t="e">
            <v>#NAME?</v>
          </cell>
          <cell r="T94" t="e">
            <v>#NAME?</v>
          </cell>
          <cell r="U94" t="e">
            <v>#NAME?</v>
          </cell>
          <cell r="V94" t="e">
            <v>#NAME?</v>
          </cell>
          <cell r="W94" t="e">
            <v>#NAME?</v>
          </cell>
          <cell r="X94" t="e">
            <v>#NAME?</v>
          </cell>
          <cell r="Y94" t="e">
            <v>#NAME?</v>
          </cell>
          <cell r="Z94" t="e">
            <v>#NAME?</v>
          </cell>
          <cell r="AA94" t="e">
            <v>#NAME?</v>
          </cell>
          <cell r="AB94" t="e">
            <v>#NAME?</v>
          </cell>
          <cell r="AC94" t="e">
            <v>#NAME?</v>
          </cell>
          <cell r="AD94" t="e">
            <v>#NAME?</v>
          </cell>
          <cell r="AE94" t="e">
            <v>#NAME?</v>
          </cell>
          <cell r="AF94" t="e">
            <v>#NAME?</v>
          </cell>
          <cell r="AG94" t="e">
            <v>#NAME?</v>
          </cell>
          <cell r="AH94" t="e">
            <v>#NAME?</v>
          </cell>
          <cell r="AI94" t="e">
            <v>#NAME?</v>
          </cell>
          <cell r="AJ94" t="e">
            <v>#NAME?</v>
          </cell>
        </row>
        <row r="98">
          <cell r="A98" t="str">
            <v>Cashflow Statement</v>
          </cell>
        </row>
        <row r="100">
          <cell r="B100" t="str">
            <v>Cashflow during Construction</v>
          </cell>
        </row>
        <row r="101">
          <cell r="C101" t="str">
            <v>Cost from CAPEX</v>
          </cell>
          <cell r="D101" t="e">
            <v>#NAME?</v>
          </cell>
          <cell r="I101">
            <v>0</v>
          </cell>
          <cell r="J101" t="e">
            <v>#NAME?</v>
          </cell>
          <cell r="K101" t="e">
            <v>#NAME?</v>
          </cell>
          <cell r="L101" t="e">
            <v>#NAME?</v>
          </cell>
          <cell r="M101" t="e">
            <v>#NAME?</v>
          </cell>
          <cell r="N101" t="e">
            <v>#NAME?</v>
          </cell>
          <cell r="O101" t="e">
            <v>#NAME?</v>
          </cell>
          <cell r="P101" t="e">
            <v>#NAME?</v>
          </cell>
          <cell r="Q101" t="e">
            <v>#NAME?</v>
          </cell>
          <cell r="R101" t="e">
            <v>#NAME?</v>
          </cell>
          <cell r="S101" t="e">
            <v>#NAME?</v>
          </cell>
          <cell r="T101" t="e">
            <v>#NAME?</v>
          </cell>
          <cell r="U101" t="e">
            <v>#NAME?</v>
          </cell>
          <cell r="V101" t="e">
            <v>#NAME?</v>
          </cell>
          <cell r="W101" t="e">
            <v>#NAME?</v>
          </cell>
          <cell r="X101" t="e">
            <v>#NAME?</v>
          </cell>
          <cell r="Y101" t="e">
            <v>#NAME?</v>
          </cell>
          <cell r="Z101" t="e">
            <v>#NAME?</v>
          </cell>
          <cell r="AA101" t="e">
            <v>#NAME?</v>
          </cell>
          <cell r="AB101" t="e">
            <v>#NAME?</v>
          </cell>
          <cell r="AC101" t="e">
            <v>#NAME?</v>
          </cell>
          <cell r="AD101" t="e">
            <v>#NAME?</v>
          </cell>
          <cell r="AE101" t="e">
            <v>#NAME?</v>
          </cell>
          <cell r="AF101" t="e">
            <v>#NAME?</v>
          </cell>
          <cell r="AG101" t="e">
            <v>#NAME?</v>
          </cell>
          <cell r="AH101" t="e">
            <v>#NAME?</v>
          </cell>
          <cell r="AI101" t="e">
            <v>#NAME?</v>
          </cell>
        </row>
        <row r="102">
          <cell r="C102" t="str">
            <v>Cost from Start-up</v>
          </cell>
          <cell r="D102" t="e">
            <v>#NAME?</v>
          </cell>
          <cell r="I102">
            <v>0</v>
          </cell>
          <cell r="J102" t="e">
            <v>#NAME?</v>
          </cell>
          <cell r="K102" t="e">
            <v>#NAME?</v>
          </cell>
          <cell r="L102" t="e">
            <v>#NAME?</v>
          </cell>
          <cell r="M102" t="e">
            <v>#NAME?</v>
          </cell>
          <cell r="N102" t="e">
            <v>#NAME?</v>
          </cell>
          <cell r="O102" t="e">
            <v>#NAME?</v>
          </cell>
          <cell r="P102" t="e">
            <v>#NAME?</v>
          </cell>
          <cell r="Q102" t="e">
            <v>#NAME?</v>
          </cell>
          <cell r="R102" t="e">
            <v>#NAME?</v>
          </cell>
          <cell r="S102" t="e">
            <v>#NAME?</v>
          </cell>
          <cell r="T102" t="e">
            <v>#NAME?</v>
          </cell>
          <cell r="U102" t="e">
            <v>#NAME?</v>
          </cell>
          <cell r="V102" t="e">
            <v>#NAME?</v>
          </cell>
          <cell r="W102" t="e">
            <v>#NAME?</v>
          </cell>
          <cell r="X102" t="e">
            <v>#NAME?</v>
          </cell>
          <cell r="Y102" t="e">
            <v>#NAME?</v>
          </cell>
          <cell r="Z102" t="e">
            <v>#NAME?</v>
          </cell>
          <cell r="AA102" t="e">
            <v>#NAME?</v>
          </cell>
          <cell r="AB102" t="e">
            <v>#NAME?</v>
          </cell>
          <cell r="AC102" t="e">
            <v>#NAME?</v>
          </cell>
          <cell r="AD102" t="e">
            <v>#NAME?</v>
          </cell>
          <cell r="AE102" t="e">
            <v>#NAME?</v>
          </cell>
          <cell r="AF102" t="e">
            <v>#NAME?</v>
          </cell>
          <cell r="AG102" t="e">
            <v>#NAME?</v>
          </cell>
          <cell r="AH102" t="e">
            <v>#NAME?</v>
          </cell>
          <cell r="AI102" t="e">
            <v>#NAME?</v>
          </cell>
        </row>
        <row r="103">
          <cell r="C103" t="str">
            <v>Capitalised interest &amp; fees</v>
          </cell>
          <cell r="D103" t="e">
            <v>#NAME?</v>
          </cell>
          <cell r="I103">
            <v>0</v>
          </cell>
          <cell r="J103" t="e">
            <v>#NAME?</v>
          </cell>
          <cell r="K103" t="e">
            <v>#NAME?</v>
          </cell>
          <cell r="L103" t="e">
            <v>#NAME?</v>
          </cell>
          <cell r="M103" t="e">
            <v>#NAME?</v>
          </cell>
          <cell r="N103" t="e">
            <v>#NAME?</v>
          </cell>
          <cell r="O103" t="e">
            <v>#NAME?</v>
          </cell>
          <cell r="P103" t="e">
            <v>#NAME?</v>
          </cell>
          <cell r="Q103" t="e">
            <v>#NAME?</v>
          </cell>
          <cell r="R103" t="e">
            <v>#NAME?</v>
          </cell>
          <cell r="S103" t="e">
            <v>#NAME?</v>
          </cell>
          <cell r="T103" t="e">
            <v>#NAME?</v>
          </cell>
          <cell r="U103" t="e">
            <v>#NAME?</v>
          </cell>
          <cell r="V103" t="e">
            <v>#NAME?</v>
          </cell>
          <cell r="W103" t="e">
            <v>#NAME?</v>
          </cell>
          <cell r="X103" t="e">
            <v>#NAME?</v>
          </cell>
          <cell r="Y103" t="e">
            <v>#NAME?</v>
          </cell>
          <cell r="Z103" t="e">
            <v>#NAME?</v>
          </cell>
          <cell r="AA103" t="e">
            <v>#NAME?</v>
          </cell>
          <cell r="AB103" t="e">
            <v>#NAME?</v>
          </cell>
          <cell r="AC103" t="e">
            <v>#NAME?</v>
          </cell>
          <cell r="AD103" t="e">
            <v>#NAME?</v>
          </cell>
          <cell r="AE103" t="e">
            <v>#NAME?</v>
          </cell>
          <cell r="AF103" t="e">
            <v>#NAME?</v>
          </cell>
          <cell r="AG103" t="e">
            <v>#NAME?</v>
          </cell>
          <cell r="AH103" t="e">
            <v>#NAME?</v>
          </cell>
          <cell r="AI103" t="e">
            <v>#NAME?</v>
          </cell>
        </row>
        <row r="104">
          <cell r="C104" t="str">
            <v>VAT Paid on CAPEX &amp; Start-up</v>
          </cell>
          <cell r="I104">
            <v>0</v>
          </cell>
          <cell r="J104" t="e">
            <v>#NAME?</v>
          </cell>
          <cell r="K104" t="e">
            <v>#NAME?</v>
          </cell>
          <cell r="L104" t="e">
            <v>#NAME?</v>
          </cell>
          <cell r="M104" t="e">
            <v>#NAME?</v>
          </cell>
          <cell r="N104" t="e">
            <v>#NAME?</v>
          </cell>
          <cell r="O104" t="e">
            <v>#NAME?</v>
          </cell>
          <cell r="P104" t="e">
            <v>#NAME?</v>
          </cell>
          <cell r="Q104" t="e">
            <v>#NAME?</v>
          </cell>
          <cell r="R104" t="e">
            <v>#NAME?</v>
          </cell>
          <cell r="S104" t="e">
            <v>#NAME?</v>
          </cell>
          <cell r="T104" t="e">
            <v>#NAME?</v>
          </cell>
          <cell r="U104" t="e">
            <v>#NAME?</v>
          </cell>
          <cell r="V104" t="e">
            <v>#NAME?</v>
          </cell>
          <cell r="W104" t="e">
            <v>#NAME?</v>
          </cell>
          <cell r="X104" t="e">
            <v>#NAME?</v>
          </cell>
          <cell r="Y104" t="e">
            <v>#NAME?</v>
          </cell>
          <cell r="Z104" t="e">
            <v>#NAME?</v>
          </cell>
          <cell r="AA104" t="e">
            <v>#NAME?</v>
          </cell>
          <cell r="AB104" t="e">
            <v>#NAME?</v>
          </cell>
          <cell r="AC104" t="e">
            <v>#NAME?</v>
          </cell>
          <cell r="AD104" t="e">
            <v>#NAME?</v>
          </cell>
          <cell r="AE104" t="e">
            <v>#NAME?</v>
          </cell>
          <cell r="AF104" t="e">
            <v>#NAME?</v>
          </cell>
          <cell r="AG104" t="e">
            <v>#NAME?</v>
          </cell>
          <cell r="AH104" t="e">
            <v>#NAME?</v>
          </cell>
          <cell r="AI104" t="e">
            <v>#NAME?</v>
          </cell>
        </row>
        <row r="105">
          <cell r="C105" t="str">
            <v>VAT Reclaimed</v>
          </cell>
          <cell r="I105">
            <v>0</v>
          </cell>
          <cell r="J105" t="e">
            <v>#NAME?</v>
          </cell>
          <cell r="K105" t="e">
            <v>#NAME?</v>
          </cell>
          <cell r="L105" t="e">
            <v>#NAME?</v>
          </cell>
          <cell r="M105" t="e">
            <v>#NAME?</v>
          </cell>
          <cell r="N105" t="e">
            <v>#NAME?</v>
          </cell>
          <cell r="O105" t="e">
            <v>#NAME?</v>
          </cell>
          <cell r="P105" t="e">
            <v>#NAME?</v>
          </cell>
          <cell r="Q105" t="e">
            <v>#NAME?</v>
          </cell>
          <cell r="R105" t="e">
            <v>#NAME?</v>
          </cell>
          <cell r="S105" t="e">
            <v>#NAME?</v>
          </cell>
          <cell r="T105" t="e">
            <v>#NAME?</v>
          </cell>
          <cell r="U105" t="e">
            <v>#NAME?</v>
          </cell>
          <cell r="V105" t="e">
            <v>#NAME?</v>
          </cell>
          <cell r="W105" t="e">
            <v>#NAME?</v>
          </cell>
          <cell r="X105" t="e">
            <v>#NAME?</v>
          </cell>
          <cell r="Y105" t="e">
            <v>#NAME?</v>
          </cell>
          <cell r="Z105" t="e">
            <v>#NAME?</v>
          </cell>
          <cell r="AA105" t="e">
            <v>#NAME?</v>
          </cell>
          <cell r="AB105" t="e">
            <v>#NAME?</v>
          </cell>
          <cell r="AC105" t="e">
            <v>#NAME?</v>
          </cell>
          <cell r="AD105" t="e">
            <v>#NAME?</v>
          </cell>
          <cell r="AE105" t="e">
            <v>#NAME?</v>
          </cell>
          <cell r="AF105" t="e">
            <v>#NAME?</v>
          </cell>
          <cell r="AG105" t="e">
            <v>#NAME?</v>
          </cell>
          <cell r="AH105" t="e">
            <v>#NAME?</v>
          </cell>
          <cell r="AI105" t="e">
            <v>#NAME?</v>
          </cell>
        </row>
        <row r="108">
          <cell r="D108" t="e">
            <v>#NAME?</v>
          </cell>
          <cell r="I108">
            <v>0</v>
          </cell>
          <cell r="J108" t="e">
            <v>#NAME?</v>
          </cell>
          <cell r="K108" t="e">
            <v>#NAME?</v>
          </cell>
          <cell r="L108" t="e">
            <v>#NAME?</v>
          </cell>
          <cell r="M108" t="e">
            <v>#NAME?</v>
          </cell>
          <cell r="N108" t="e">
            <v>#NAME?</v>
          </cell>
          <cell r="O108" t="e">
            <v>#NAME?</v>
          </cell>
          <cell r="P108" t="e">
            <v>#NAME?</v>
          </cell>
          <cell r="Q108" t="e">
            <v>#NAME?</v>
          </cell>
          <cell r="R108" t="e">
            <v>#NAME?</v>
          </cell>
          <cell r="S108" t="e">
            <v>#NAME?</v>
          </cell>
          <cell r="T108" t="e">
            <v>#NAME?</v>
          </cell>
          <cell r="U108" t="e">
            <v>#NAME?</v>
          </cell>
          <cell r="V108" t="e">
            <v>#NAME?</v>
          </cell>
          <cell r="W108" t="e">
            <v>#NAME?</v>
          </cell>
          <cell r="X108" t="e">
            <v>#NAME?</v>
          </cell>
          <cell r="Y108" t="e">
            <v>#NAME?</v>
          </cell>
          <cell r="Z108" t="e">
            <v>#NAME?</v>
          </cell>
          <cell r="AA108" t="e">
            <v>#NAME?</v>
          </cell>
          <cell r="AB108" t="e">
            <v>#NAME?</v>
          </cell>
          <cell r="AC108" t="e">
            <v>#NAME?</v>
          </cell>
          <cell r="AD108" t="e">
            <v>#NAME?</v>
          </cell>
          <cell r="AE108" t="e">
            <v>#NAME?</v>
          </cell>
          <cell r="AF108" t="e">
            <v>#NAME?</v>
          </cell>
          <cell r="AG108" t="e">
            <v>#NAME?</v>
          </cell>
          <cell r="AH108" t="e">
            <v>#NAME?</v>
          </cell>
          <cell r="AI108" t="e">
            <v>#NAME?</v>
          </cell>
        </row>
        <row r="110">
          <cell r="B110" t="str">
            <v>Funding Drawdown</v>
          </cell>
        </row>
        <row r="111">
          <cell r="C111" t="str">
            <v>Senior Debt Drawdown</v>
          </cell>
          <cell r="D111" t="e">
            <v>#NAME?</v>
          </cell>
          <cell r="I111">
            <v>0</v>
          </cell>
          <cell r="J111" t="e">
            <v>#NAME?</v>
          </cell>
          <cell r="K111" t="e">
            <v>#NAME?</v>
          </cell>
          <cell r="L111" t="e">
            <v>#NAME?</v>
          </cell>
          <cell r="M111" t="e">
            <v>#NAME?</v>
          </cell>
          <cell r="N111" t="e">
            <v>#NAME?</v>
          </cell>
          <cell r="O111" t="e">
            <v>#NAME?</v>
          </cell>
          <cell r="P111" t="e">
            <v>#NAME?</v>
          </cell>
          <cell r="Q111" t="e">
            <v>#NAME?</v>
          </cell>
          <cell r="R111" t="e">
            <v>#NAME?</v>
          </cell>
          <cell r="S111" t="e">
            <v>#NAME?</v>
          </cell>
          <cell r="T111" t="e">
            <v>#NAME?</v>
          </cell>
          <cell r="U111" t="e">
            <v>#NAME?</v>
          </cell>
          <cell r="V111" t="e">
            <v>#NAME?</v>
          </cell>
          <cell r="W111" t="e">
            <v>#NAME?</v>
          </cell>
          <cell r="X111" t="e">
            <v>#NAME?</v>
          </cell>
          <cell r="Y111" t="e">
            <v>#NAME?</v>
          </cell>
          <cell r="Z111" t="e">
            <v>#NAME?</v>
          </cell>
          <cell r="AA111" t="e">
            <v>#NAME?</v>
          </cell>
          <cell r="AB111" t="e">
            <v>#NAME?</v>
          </cell>
          <cell r="AC111" t="e">
            <v>#NAME?</v>
          </cell>
          <cell r="AD111" t="e">
            <v>#NAME?</v>
          </cell>
          <cell r="AE111" t="e">
            <v>#NAME?</v>
          </cell>
          <cell r="AF111" t="e">
            <v>#NAME?</v>
          </cell>
          <cell r="AG111" t="e">
            <v>#NAME?</v>
          </cell>
          <cell r="AH111" t="e">
            <v>#NAME?</v>
          </cell>
          <cell r="AI111" t="e">
            <v>#NAME?</v>
          </cell>
        </row>
        <row r="112">
          <cell r="C112" t="str">
            <v>Equity Bridge Drawdown</v>
          </cell>
          <cell r="D112" t="e">
            <v>#NAME?</v>
          </cell>
          <cell r="I112">
            <v>0</v>
          </cell>
          <cell r="J112" t="e">
            <v>#NAME?</v>
          </cell>
          <cell r="K112" t="e">
            <v>#NAME?</v>
          </cell>
          <cell r="L112" t="e">
            <v>#NAME?</v>
          </cell>
          <cell r="M112" t="e">
            <v>#NAME?</v>
          </cell>
          <cell r="N112" t="e">
            <v>#NAME?</v>
          </cell>
          <cell r="O112" t="e">
            <v>#NAME?</v>
          </cell>
          <cell r="P112" t="e">
            <v>#NAME?</v>
          </cell>
          <cell r="Q112" t="e">
            <v>#NAME?</v>
          </cell>
          <cell r="R112" t="e">
            <v>#NAME?</v>
          </cell>
          <cell r="S112" t="e">
            <v>#NAME?</v>
          </cell>
          <cell r="T112" t="e">
            <v>#NAME?</v>
          </cell>
          <cell r="U112" t="e">
            <v>#NAME?</v>
          </cell>
          <cell r="V112" t="e">
            <v>#NAME?</v>
          </cell>
          <cell r="W112" t="e">
            <v>#NAME?</v>
          </cell>
          <cell r="X112" t="e">
            <v>#NAME?</v>
          </cell>
          <cell r="Y112" t="e">
            <v>#NAME?</v>
          </cell>
          <cell r="Z112" t="e">
            <v>#NAME?</v>
          </cell>
          <cell r="AA112" t="e">
            <v>#NAME?</v>
          </cell>
          <cell r="AB112" t="e">
            <v>#NAME?</v>
          </cell>
          <cell r="AC112" t="e">
            <v>#NAME?</v>
          </cell>
          <cell r="AD112" t="e">
            <v>#NAME?</v>
          </cell>
          <cell r="AE112" t="e">
            <v>#NAME?</v>
          </cell>
          <cell r="AF112" t="e">
            <v>#NAME?</v>
          </cell>
          <cell r="AG112" t="e">
            <v>#NAME?</v>
          </cell>
          <cell r="AH112" t="e">
            <v>#NAME?</v>
          </cell>
          <cell r="AI112" t="e">
            <v>#NAME?</v>
          </cell>
        </row>
        <row r="113">
          <cell r="C113" t="str">
            <v>Mezzanine Debt Drawdown</v>
          </cell>
          <cell r="D113">
            <v>0</v>
          </cell>
        </row>
        <row r="114">
          <cell r="C114" t="str">
            <v>Subordinated Debt Drawdown</v>
          </cell>
          <cell r="D114">
            <v>0</v>
          </cell>
        </row>
        <row r="115">
          <cell r="C115" t="str">
            <v>Equity</v>
          </cell>
          <cell r="D115">
            <v>0</v>
          </cell>
        </row>
        <row r="116">
          <cell r="D116" t="e">
            <v>#NAME?</v>
          </cell>
          <cell r="I116">
            <v>0</v>
          </cell>
          <cell r="J116" t="e">
            <v>#NAME?</v>
          </cell>
          <cell r="K116" t="e">
            <v>#NAME?</v>
          </cell>
          <cell r="L116" t="e">
            <v>#NAME?</v>
          </cell>
          <cell r="M116" t="e">
            <v>#NAME?</v>
          </cell>
          <cell r="N116" t="e">
            <v>#NAME?</v>
          </cell>
          <cell r="O116" t="e">
            <v>#NAME?</v>
          </cell>
          <cell r="P116" t="e">
            <v>#NAME?</v>
          </cell>
          <cell r="Q116" t="e">
            <v>#NAME?</v>
          </cell>
          <cell r="R116" t="e">
            <v>#NAME?</v>
          </cell>
          <cell r="S116" t="e">
            <v>#NAME?</v>
          </cell>
          <cell r="T116" t="e">
            <v>#NAME?</v>
          </cell>
          <cell r="U116" t="e">
            <v>#NAME?</v>
          </cell>
          <cell r="V116" t="e">
            <v>#NAME?</v>
          </cell>
          <cell r="W116" t="e">
            <v>#NAME?</v>
          </cell>
          <cell r="X116" t="e">
            <v>#NAME?</v>
          </cell>
          <cell r="Y116" t="e">
            <v>#NAME?</v>
          </cell>
          <cell r="Z116" t="e">
            <v>#NAME?</v>
          </cell>
          <cell r="AA116" t="e">
            <v>#NAME?</v>
          </cell>
          <cell r="AB116" t="e">
            <v>#NAME?</v>
          </cell>
          <cell r="AC116" t="e">
            <v>#NAME?</v>
          </cell>
          <cell r="AD116" t="e">
            <v>#NAME?</v>
          </cell>
          <cell r="AE116" t="e">
            <v>#NAME?</v>
          </cell>
          <cell r="AF116" t="e">
            <v>#NAME?</v>
          </cell>
          <cell r="AG116" t="e">
            <v>#NAME?</v>
          </cell>
          <cell r="AH116" t="e">
            <v>#NAME?</v>
          </cell>
          <cell r="AI116" t="e">
            <v>#NAME?</v>
          </cell>
        </row>
        <row r="118">
          <cell r="B118" t="str">
            <v>Revenue</v>
          </cell>
        </row>
        <row r="119">
          <cell r="C119" t="str">
            <v>Revenue from Unitary Charge</v>
          </cell>
          <cell r="D119" t="e">
            <v>#NAME?</v>
          </cell>
          <cell r="I119" t="e">
            <v>#NAME?</v>
          </cell>
          <cell r="J119" t="e">
            <v>#NAME?</v>
          </cell>
          <cell r="K119" t="e">
            <v>#NAME?</v>
          </cell>
          <cell r="L119" t="e">
            <v>#NAME?</v>
          </cell>
          <cell r="M119" t="e">
            <v>#NAME?</v>
          </cell>
          <cell r="N119" t="e">
            <v>#NAME?</v>
          </cell>
          <cell r="O119" t="e">
            <v>#NAME?</v>
          </cell>
          <cell r="P119" t="e">
            <v>#NAME?</v>
          </cell>
          <cell r="Q119" t="e">
            <v>#NAME?</v>
          </cell>
          <cell r="R119" t="e">
            <v>#NAME?</v>
          </cell>
          <cell r="S119" t="e">
            <v>#NAME?</v>
          </cell>
          <cell r="T119" t="e">
            <v>#NAME?</v>
          </cell>
          <cell r="U119" t="e">
            <v>#NAME?</v>
          </cell>
          <cell r="V119" t="e">
            <v>#NAME?</v>
          </cell>
          <cell r="W119" t="e">
            <v>#NAME?</v>
          </cell>
          <cell r="X119" t="e">
            <v>#NAME?</v>
          </cell>
          <cell r="Y119" t="e">
            <v>#NAME?</v>
          </cell>
          <cell r="Z119" t="e">
            <v>#NAME?</v>
          </cell>
          <cell r="AA119" t="e">
            <v>#NAME?</v>
          </cell>
          <cell r="AB119" t="e">
            <v>#NAME?</v>
          </cell>
          <cell r="AC119" t="e">
            <v>#NAME?</v>
          </cell>
          <cell r="AD119" t="e">
            <v>#NAME?</v>
          </cell>
          <cell r="AE119" t="e">
            <v>#NAME?</v>
          </cell>
          <cell r="AF119" t="e">
            <v>#NAME?</v>
          </cell>
          <cell r="AG119" t="e">
            <v>#NAME?</v>
          </cell>
          <cell r="AH119" t="e">
            <v>#NAME?</v>
          </cell>
          <cell r="AI119" t="e">
            <v>#NAME?</v>
          </cell>
        </row>
        <row r="122">
          <cell r="B122" t="str">
            <v>Cashflow during Operations</v>
          </cell>
        </row>
        <row r="123">
          <cell r="C123" t="str">
            <v>SPV Costs (Nominal)</v>
          </cell>
        </row>
        <row r="124">
          <cell r="C124" t="str">
            <v>Staff</v>
          </cell>
          <cell r="D124" t="e">
            <v>#NAME?</v>
          </cell>
          <cell r="I124" t="e">
            <v>#NAME?</v>
          </cell>
          <cell r="J124" t="e">
            <v>#NAME?</v>
          </cell>
          <cell r="K124" t="e">
            <v>#NAME?</v>
          </cell>
          <cell r="L124" t="e">
            <v>#NAME?</v>
          </cell>
          <cell r="M124" t="e">
            <v>#NAME?</v>
          </cell>
          <cell r="N124" t="e">
            <v>#NAME?</v>
          </cell>
          <cell r="O124" t="e">
            <v>#NAME?</v>
          </cell>
          <cell r="P124" t="e">
            <v>#NAME?</v>
          </cell>
          <cell r="Q124" t="e">
            <v>#NAME?</v>
          </cell>
          <cell r="R124" t="e">
            <v>#NAME?</v>
          </cell>
          <cell r="S124" t="e">
            <v>#NAME?</v>
          </cell>
          <cell r="T124" t="e">
            <v>#NAME?</v>
          </cell>
          <cell r="U124" t="e">
            <v>#NAME?</v>
          </cell>
          <cell r="V124" t="e">
            <v>#NAME?</v>
          </cell>
          <cell r="W124" t="e">
            <v>#NAME?</v>
          </cell>
          <cell r="X124" t="e">
            <v>#NAME?</v>
          </cell>
          <cell r="Y124" t="e">
            <v>#NAME?</v>
          </cell>
          <cell r="Z124" t="e">
            <v>#NAME?</v>
          </cell>
          <cell r="AA124" t="e">
            <v>#NAME?</v>
          </cell>
          <cell r="AB124" t="e">
            <v>#NAME?</v>
          </cell>
          <cell r="AC124" t="e">
            <v>#NAME?</v>
          </cell>
          <cell r="AD124" t="e">
            <v>#NAME?</v>
          </cell>
          <cell r="AE124" t="e">
            <v>#NAME?</v>
          </cell>
          <cell r="AF124" t="e">
            <v>#NAME?</v>
          </cell>
          <cell r="AG124" t="e">
            <v>#NAME?</v>
          </cell>
          <cell r="AH124" t="e">
            <v>#NAME?</v>
          </cell>
          <cell r="AI124" t="e">
            <v>#NAME?</v>
          </cell>
        </row>
        <row r="125">
          <cell r="C125" t="str">
            <v>Staff Oncosts</v>
          </cell>
          <cell r="D125" t="e">
            <v>#NAME?</v>
          </cell>
          <cell r="I125" t="e">
            <v>#NAME?</v>
          </cell>
          <cell r="J125" t="e">
            <v>#NAME?</v>
          </cell>
          <cell r="K125" t="e">
            <v>#NAME?</v>
          </cell>
          <cell r="L125" t="e">
            <v>#NAME?</v>
          </cell>
          <cell r="M125" t="e">
            <v>#NAME?</v>
          </cell>
          <cell r="N125" t="e">
            <v>#NAME?</v>
          </cell>
          <cell r="O125" t="e">
            <v>#NAME?</v>
          </cell>
          <cell r="P125" t="e">
            <v>#NAME?</v>
          </cell>
          <cell r="Q125" t="e">
            <v>#NAME?</v>
          </cell>
          <cell r="R125" t="e">
            <v>#NAME?</v>
          </cell>
          <cell r="S125" t="e">
            <v>#NAME?</v>
          </cell>
          <cell r="T125" t="e">
            <v>#NAME?</v>
          </cell>
          <cell r="U125" t="e">
            <v>#NAME?</v>
          </cell>
          <cell r="V125" t="e">
            <v>#NAME?</v>
          </cell>
          <cell r="W125" t="e">
            <v>#NAME?</v>
          </cell>
          <cell r="X125" t="e">
            <v>#NAME?</v>
          </cell>
          <cell r="Y125" t="e">
            <v>#NAME?</v>
          </cell>
          <cell r="Z125" t="e">
            <v>#NAME?</v>
          </cell>
          <cell r="AA125" t="e">
            <v>#NAME?</v>
          </cell>
          <cell r="AB125" t="e">
            <v>#NAME?</v>
          </cell>
          <cell r="AC125" t="e">
            <v>#NAME?</v>
          </cell>
          <cell r="AD125" t="e">
            <v>#NAME?</v>
          </cell>
          <cell r="AE125" t="e">
            <v>#NAME?</v>
          </cell>
          <cell r="AF125" t="e">
            <v>#NAME?</v>
          </cell>
          <cell r="AG125" t="e">
            <v>#NAME?</v>
          </cell>
          <cell r="AH125" t="e">
            <v>#NAME?</v>
          </cell>
          <cell r="AI125" t="e">
            <v>#NAME?</v>
          </cell>
        </row>
        <row r="126">
          <cell r="C126" t="str">
            <v>General Costs</v>
          </cell>
          <cell r="D126" t="e">
            <v>#NAME?</v>
          </cell>
          <cell r="I126" t="e">
            <v>#NAME?</v>
          </cell>
          <cell r="J126" t="e">
            <v>#NAME?</v>
          </cell>
          <cell r="K126" t="e">
            <v>#NAME?</v>
          </cell>
          <cell r="L126" t="e">
            <v>#NAME?</v>
          </cell>
          <cell r="M126" t="e">
            <v>#NAME?</v>
          </cell>
          <cell r="N126" t="e">
            <v>#NAME?</v>
          </cell>
          <cell r="O126" t="e">
            <v>#NAME?</v>
          </cell>
          <cell r="P126" t="e">
            <v>#NAME?</v>
          </cell>
          <cell r="Q126" t="e">
            <v>#NAME?</v>
          </cell>
          <cell r="R126" t="e">
            <v>#NAME?</v>
          </cell>
          <cell r="S126" t="e">
            <v>#NAME?</v>
          </cell>
          <cell r="T126" t="e">
            <v>#NAME?</v>
          </cell>
          <cell r="U126" t="e">
            <v>#NAME?</v>
          </cell>
          <cell r="V126" t="e">
            <v>#NAME?</v>
          </cell>
          <cell r="W126" t="e">
            <v>#NAME?</v>
          </cell>
          <cell r="X126" t="e">
            <v>#NAME?</v>
          </cell>
          <cell r="Y126" t="e">
            <v>#NAME?</v>
          </cell>
          <cell r="Z126" t="e">
            <v>#NAME?</v>
          </cell>
          <cell r="AA126" t="e">
            <v>#NAME?</v>
          </cell>
          <cell r="AB126" t="e">
            <v>#NAME?</v>
          </cell>
          <cell r="AC126" t="e">
            <v>#NAME?</v>
          </cell>
          <cell r="AD126" t="e">
            <v>#NAME?</v>
          </cell>
          <cell r="AE126" t="e">
            <v>#NAME?</v>
          </cell>
          <cell r="AF126" t="e">
            <v>#NAME?</v>
          </cell>
          <cell r="AG126" t="e">
            <v>#NAME?</v>
          </cell>
          <cell r="AH126" t="e">
            <v>#NAME?</v>
          </cell>
          <cell r="AI126" t="e">
            <v>#NAME?</v>
          </cell>
        </row>
        <row r="127">
          <cell r="C127" t="str">
            <v>External Costs</v>
          </cell>
          <cell r="D127" t="e">
            <v>#NAME?</v>
          </cell>
          <cell r="I127" t="e">
            <v>#NAME?</v>
          </cell>
          <cell r="J127" t="e">
            <v>#NAME?</v>
          </cell>
          <cell r="K127" t="e">
            <v>#NAME?</v>
          </cell>
          <cell r="L127" t="e">
            <v>#NAME?</v>
          </cell>
          <cell r="M127" t="e">
            <v>#NAME?</v>
          </cell>
          <cell r="N127" t="e">
            <v>#NAME?</v>
          </cell>
          <cell r="O127" t="e">
            <v>#NAME?</v>
          </cell>
          <cell r="P127" t="e">
            <v>#NAME?</v>
          </cell>
          <cell r="Q127" t="e">
            <v>#NAME?</v>
          </cell>
          <cell r="R127" t="e">
            <v>#NAME?</v>
          </cell>
          <cell r="S127" t="e">
            <v>#NAME?</v>
          </cell>
          <cell r="T127" t="e">
            <v>#NAME?</v>
          </cell>
          <cell r="U127" t="e">
            <v>#NAME?</v>
          </cell>
          <cell r="V127" t="e">
            <v>#NAME?</v>
          </cell>
          <cell r="W127" t="e">
            <v>#NAME?</v>
          </cell>
          <cell r="X127" t="e">
            <v>#NAME?</v>
          </cell>
          <cell r="Y127" t="e">
            <v>#NAME?</v>
          </cell>
          <cell r="Z127" t="e">
            <v>#NAME?</v>
          </cell>
          <cell r="AA127" t="e">
            <v>#NAME?</v>
          </cell>
          <cell r="AB127" t="e">
            <v>#NAME?</v>
          </cell>
          <cell r="AC127" t="e">
            <v>#NAME?</v>
          </cell>
          <cell r="AD127" t="e">
            <v>#NAME?</v>
          </cell>
          <cell r="AE127" t="e">
            <v>#NAME?</v>
          </cell>
          <cell r="AF127" t="e">
            <v>#NAME?</v>
          </cell>
          <cell r="AG127" t="e">
            <v>#NAME?</v>
          </cell>
          <cell r="AH127" t="e">
            <v>#NAME?</v>
          </cell>
          <cell r="AI127" t="e">
            <v>#NAME?</v>
          </cell>
        </row>
        <row r="128">
          <cell r="C128" t="str">
            <v>Banks</v>
          </cell>
          <cell r="D128" t="e">
            <v>#NAME?</v>
          </cell>
          <cell r="I128" t="e">
            <v>#NAME?</v>
          </cell>
          <cell r="J128" t="e">
            <v>#NAME?</v>
          </cell>
          <cell r="K128" t="e">
            <v>#NAME?</v>
          </cell>
          <cell r="L128" t="e">
            <v>#NAME?</v>
          </cell>
          <cell r="M128" t="e">
            <v>#NAME?</v>
          </cell>
          <cell r="N128" t="e">
            <v>#NAME?</v>
          </cell>
          <cell r="O128" t="e">
            <v>#NAME?</v>
          </cell>
          <cell r="P128" t="e">
            <v>#NAME?</v>
          </cell>
          <cell r="Q128" t="e">
            <v>#NAME?</v>
          </cell>
          <cell r="R128" t="e">
            <v>#NAME?</v>
          </cell>
          <cell r="S128" t="e">
            <v>#NAME?</v>
          </cell>
          <cell r="T128" t="e">
            <v>#NAME?</v>
          </cell>
          <cell r="U128" t="e">
            <v>#NAME?</v>
          </cell>
          <cell r="V128" t="e">
            <v>#NAME?</v>
          </cell>
          <cell r="W128" t="e">
            <v>#NAME?</v>
          </cell>
          <cell r="X128" t="e">
            <v>#NAME?</v>
          </cell>
          <cell r="Y128" t="e">
            <v>#NAME?</v>
          </cell>
          <cell r="Z128" t="e">
            <v>#NAME?</v>
          </cell>
          <cell r="AA128" t="e">
            <v>#NAME?</v>
          </cell>
          <cell r="AB128" t="e">
            <v>#NAME?</v>
          </cell>
          <cell r="AC128" t="e">
            <v>#NAME?</v>
          </cell>
          <cell r="AD128" t="e">
            <v>#NAME?</v>
          </cell>
          <cell r="AE128" t="e">
            <v>#NAME?</v>
          </cell>
          <cell r="AF128" t="e">
            <v>#NAME?</v>
          </cell>
          <cell r="AG128" t="e">
            <v>#NAME?</v>
          </cell>
          <cell r="AH128" t="e">
            <v>#NAME?</v>
          </cell>
          <cell r="AI128" t="e">
            <v>#NAME?</v>
          </cell>
        </row>
        <row r="129">
          <cell r="C129" t="str">
            <v>Insurance</v>
          </cell>
          <cell r="D129" t="e">
            <v>#NAME?</v>
          </cell>
          <cell r="I129" t="e">
            <v>#NAME?</v>
          </cell>
          <cell r="J129" t="e">
            <v>#NAME?</v>
          </cell>
          <cell r="K129" t="e">
            <v>#NAME?</v>
          </cell>
          <cell r="L129" t="e">
            <v>#NAME?</v>
          </cell>
          <cell r="M129" t="e">
            <v>#NAME?</v>
          </cell>
          <cell r="N129" t="e">
            <v>#NAME?</v>
          </cell>
          <cell r="O129" t="e">
            <v>#NAME?</v>
          </cell>
          <cell r="P129" t="e">
            <v>#NAME?</v>
          </cell>
          <cell r="Q129" t="e">
            <v>#NAME?</v>
          </cell>
          <cell r="R129" t="e">
            <v>#NAME?</v>
          </cell>
          <cell r="S129" t="e">
            <v>#NAME?</v>
          </cell>
          <cell r="T129" t="e">
            <v>#NAME?</v>
          </cell>
          <cell r="U129" t="e">
            <v>#NAME?</v>
          </cell>
          <cell r="V129" t="e">
            <v>#NAME?</v>
          </cell>
          <cell r="W129" t="e">
            <v>#NAME?</v>
          </cell>
          <cell r="X129" t="e">
            <v>#NAME?</v>
          </cell>
          <cell r="Y129" t="e">
            <v>#NAME?</v>
          </cell>
          <cell r="Z129" t="e">
            <v>#NAME?</v>
          </cell>
          <cell r="AA129" t="e">
            <v>#NAME?</v>
          </cell>
          <cell r="AB129" t="e">
            <v>#NAME?</v>
          </cell>
          <cell r="AC129" t="e">
            <v>#NAME?</v>
          </cell>
          <cell r="AD129" t="e">
            <v>#NAME?</v>
          </cell>
          <cell r="AE129" t="e">
            <v>#NAME?</v>
          </cell>
          <cell r="AF129" t="e">
            <v>#NAME?</v>
          </cell>
          <cell r="AG129" t="e">
            <v>#NAME?</v>
          </cell>
          <cell r="AH129" t="e">
            <v>#NAME?</v>
          </cell>
          <cell r="AI129" t="e">
            <v>#NAME?</v>
          </cell>
        </row>
        <row r="130">
          <cell r="C130" t="str">
            <v>Utilities</v>
          </cell>
          <cell r="D130" t="e">
            <v>#NAME?</v>
          </cell>
          <cell r="I130" t="e">
            <v>#NAME?</v>
          </cell>
          <cell r="J130" t="e">
            <v>#NAME?</v>
          </cell>
          <cell r="K130" t="e">
            <v>#NAME?</v>
          </cell>
          <cell r="L130" t="e">
            <v>#NAME?</v>
          </cell>
          <cell r="M130" t="e">
            <v>#NAME?</v>
          </cell>
          <cell r="N130" t="e">
            <v>#NAME?</v>
          </cell>
          <cell r="O130" t="e">
            <v>#NAME?</v>
          </cell>
          <cell r="P130" t="e">
            <v>#NAME?</v>
          </cell>
          <cell r="Q130" t="e">
            <v>#NAME?</v>
          </cell>
          <cell r="R130" t="e">
            <v>#NAME?</v>
          </cell>
          <cell r="S130" t="e">
            <v>#NAME?</v>
          </cell>
          <cell r="T130" t="e">
            <v>#NAME?</v>
          </cell>
          <cell r="U130" t="e">
            <v>#NAME?</v>
          </cell>
          <cell r="V130" t="e">
            <v>#NAME?</v>
          </cell>
          <cell r="W130" t="e">
            <v>#NAME?</v>
          </cell>
          <cell r="X130" t="e">
            <v>#NAME?</v>
          </cell>
          <cell r="Y130" t="e">
            <v>#NAME?</v>
          </cell>
          <cell r="Z130" t="e">
            <v>#NAME?</v>
          </cell>
          <cell r="AA130" t="e">
            <v>#NAME?</v>
          </cell>
          <cell r="AB130" t="e">
            <v>#NAME?</v>
          </cell>
          <cell r="AC130" t="e">
            <v>#NAME?</v>
          </cell>
          <cell r="AD130" t="e">
            <v>#NAME?</v>
          </cell>
          <cell r="AE130" t="e">
            <v>#NAME?</v>
          </cell>
          <cell r="AF130" t="e">
            <v>#NAME?</v>
          </cell>
          <cell r="AG130" t="e">
            <v>#NAME?</v>
          </cell>
          <cell r="AH130" t="e">
            <v>#NAME?</v>
          </cell>
          <cell r="AI130" t="e">
            <v>#NAME?</v>
          </cell>
        </row>
        <row r="131">
          <cell r="C131" t="str">
            <v>Elec Lease Payment</v>
          </cell>
          <cell r="D131" t="e">
            <v>#NAME?</v>
          </cell>
          <cell r="I131" t="e">
            <v>#NAME?</v>
          </cell>
          <cell r="J131" t="e">
            <v>#NAME?</v>
          </cell>
          <cell r="K131" t="e">
            <v>#NAME?</v>
          </cell>
          <cell r="L131" t="e">
            <v>#NAME?</v>
          </cell>
          <cell r="M131" t="e">
            <v>#NAME?</v>
          </cell>
          <cell r="N131" t="e">
            <v>#NAME?</v>
          </cell>
          <cell r="O131" t="e">
            <v>#NAME?</v>
          </cell>
          <cell r="P131" t="e">
            <v>#NAME?</v>
          </cell>
          <cell r="Q131" t="e">
            <v>#NAME?</v>
          </cell>
          <cell r="R131" t="e">
            <v>#NAME?</v>
          </cell>
          <cell r="S131" t="e">
            <v>#NAME?</v>
          </cell>
          <cell r="T131" t="e">
            <v>#NAME?</v>
          </cell>
          <cell r="U131" t="e">
            <v>#NAME?</v>
          </cell>
          <cell r="V131" t="e">
            <v>#NAME?</v>
          </cell>
          <cell r="W131" t="e">
            <v>#NAME?</v>
          </cell>
          <cell r="X131" t="e">
            <v>#NAME?</v>
          </cell>
          <cell r="Y131" t="e">
            <v>#NAME?</v>
          </cell>
          <cell r="Z131" t="e">
            <v>#NAME?</v>
          </cell>
          <cell r="AA131" t="e">
            <v>#NAME?</v>
          </cell>
          <cell r="AB131" t="e">
            <v>#NAME?</v>
          </cell>
          <cell r="AC131" t="e">
            <v>#NAME?</v>
          </cell>
          <cell r="AD131" t="e">
            <v>#NAME?</v>
          </cell>
          <cell r="AE131" t="e">
            <v>#NAME?</v>
          </cell>
          <cell r="AF131" t="e">
            <v>#NAME?</v>
          </cell>
          <cell r="AG131" t="e">
            <v>#NAME?</v>
          </cell>
          <cell r="AH131" t="e">
            <v>#NAME?</v>
          </cell>
          <cell r="AI131" t="e">
            <v>#NAME?</v>
          </cell>
        </row>
        <row r="132">
          <cell r="C132">
            <v>0</v>
          </cell>
          <cell r="D132" t="e">
            <v>#NAME?</v>
          </cell>
          <cell r="I132" t="e">
            <v>#NAME?</v>
          </cell>
          <cell r="J132" t="e">
            <v>#NAME?</v>
          </cell>
          <cell r="K132" t="e">
            <v>#NAME?</v>
          </cell>
          <cell r="L132" t="e">
            <v>#NAME?</v>
          </cell>
          <cell r="M132" t="e">
            <v>#NAME?</v>
          </cell>
          <cell r="N132" t="e">
            <v>#NAME?</v>
          </cell>
          <cell r="O132" t="e">
            <v>#NAME?</v>
          </cell>
          <cell r="P132" t="e">
            <v>#NAME?</v>
          </cell>
          <cell r="Q132" t="e">
            <v>#NAME?</v>
          </cell>
          <cell r="R132" t="e">
            <v>#NAME?</v>
          </cell>
          <cell r="S132" t="e">
            <v>#NAME?</v>
          </cell>
          <cell r="T132" t="e">
            <v>#NAME?</v>
          </cell>
          <cell r="U132" t="e">
            <v>#NAME?</v>
          </cell>
          <cell r="V132" t="e">
            <v>#NAME?</v>
          </cell>
          <cell r="W132" t="e">
            <v>#NAME?</v>
          </cell>
          <cell r="X132" t="e">
            <v>#NAME?</v>
          </cell>
          <cell r="Y132" t="e">
            <v>#NAME?</v>
          </cell>
          <cell r="Z132" t="e">
            <v>#NAME?</v>
          </cell>
          <cell r="AA132" t="e">
            <v>#NAME?</v>
          </cell>
          <cell r="AB132" t="e">
            <v>#NAME?</v>
          </cell>
          <cell r="AC132" t="e">
            <v>#NAME?</v>
          </cell>
          <cell r="AD132" t="e">
            <v>#NAME?</v>
          </cell>
          <cell r="AE132" t="e">
            <v>#NAME?</v>
          </cell>
          <cell r="AF132" t="e">
            <v>#NAME?</v>
          </cell>
          <cell r="AG132" t="e">
            <v>#NAME?</v>
          </cell>
          <cell r="AH132" t="e">
            <v>#NAME?</v>
          </cell>
          <cell r="AI132" t="e">
            <v>#NAME?</v>
          </cell>
        </row>
        <row r="133">
          <cell r="C133">
            <v>0</v>
          </cell>
          <cell r="D133" t="e">
            <v>#NAME?</v>
          </cell>
          <cell r="I133" t="e">
            <v>#NAME?</v>
          </cell>
          <cell r="J133" t="e">
            <v>#NAME?</v>
          </cell>
          <cell r="K133" t="e">
            <v>#NAME?</v>
          </cell>
          <cell r="L133" t="e">
            <v>#NAME?</v>
          </cell>
          <cell r="M133" t="e">
            <v>#NAME?</v>
          </cell>
          <cell r="N133" t="e">
            <v>#NAME?</v>
          </cell>
          <cell r="O133" t="e">
            <v>#NAME?</v>
          </cell>
          <cell r="P133" t="e">
            <v>#NAME?</v>
          </cell>
          <cell r="Q133" t="e">
            <v>#NAME?</v>
          </cell>
          <cell r="R133" t="e">
            <v>#NAME?</v>
          </cell>
          <cell r="S133" t="e">
            <v>#NAME?</v>
          </cell>
          <cell r="T133" t="e">
            <v>#NAME?</v>
          </cell>
          <cell r="U133" t="e">
            <v>#NAME?</v>
          </cell>
          <cell r="V133" t="e">
            <v>#NAME?</v>
          </cell>
          <cell r="W133" t="e">
            <v>#NAME?</v>
          </cell>
          <cell r="X133" t="e">
            <v>#NAME?</v>
          </cell>
          <cell r="Y133" t="e">
            <v>#NAME?</v>
          </cell>
          <cell r="Z133" t="e">
            <v>#NAME?</v>
          </cell>
          <cell r="AA133" t="e">
            <v>#NAME?</v>
          </cell>
          <cell r="AB133" t="e">
            <v>#NAME?</v>
          </cell>
          <cell r="AC133" t="e">
            <v>#NAME?</v>
          </cell>
          <cell r="AD133" t="e">
            <v>#NAME?</v>
          </cell>
          <cell r="AE133" t="e">
            <v>#NAME?</v>
          </cell>
          <cell r="AF133" t="e">
            <v>#NAME?</v>
          </cell>
          <cell r="AG133" t="e">
            <v>#NAME?</v>
          </cell>
          <cell r="AH133" t="e">
            <v>#NAME?</v>
          </cell>
          <cell r="AI133" t="e">
            <v>#NAME?</v>
          </cell>
        </row>
        <row r="134">
          <cell r="D134" t="e">
            <v>#NAME?</v>
          </cell>
          <cell r="I134" t="e">
            <v>#NAME?</v>
          </cell>
          <cell r="J134" t="e">
            <v>#NAME?</v>
          </cell>
          <cell r="K134" t="e">
            <v>#NAME?</v>
          </cell>
          <cell r="L134" t="e">
            <v>#NAME?</v>
          </cell>
          <cell r="M134" t="e">
            <v>#NAME?</v>
          </cell>
          <cell r="N134" t="e">
            <v>#NAME?</v>
          </cell>
          <cell r="O134" t="e">
            <v>#NAME?</v>
          </cell>
          <cell r="P134" t="e">
            <v>#NAME?</v>
          </cell>
          <cell r="Q134" t="e">
            <v>#NAME?</v>
          </cell>
          <cell r="R134" t="e">
            <v>#NAME?</v>
          </cell>
          <cell r="S134" t="e">
            <v>#NAME?</v>
          </cell>
          <cell r="T134" t="e">
            <v>#NAME?</v>
          </cell>
          <cell r="U134" t="e">
            <v>#NAME?</v>
          </cell>
          <cell r="V134" t="e">
            <v>#NAME?</v>
          </cell>
          <cell r="W134" t="e">
            <v>#NAME?</v>
          </cell>
          <cell r="X134" t="e">
            <v>#NAME?</v>
          </cell>
          <cell r="Y134" t="e">
            <v>#NAME?</v>
          </cell>
          <cell r="Z134" t="e">
            <v>#NAME?</v>
          </cell>
          <cell r="AA134" t="e">
            <v>#NAME?</v>
          </cell>
          <cell r="AB134" t="e">
            <v>#NAME?</v>
          </cell>
          <cell r="AC134" t="e">
            <v>#NAME?</v>
          </cell>
          <cell r="AD134" t="e">
            <v>#NAME?</v>
          </cell>
          <cell r="AE134" t="e">
            <v>#NAME?</v>
          </cell>
          <cell r="AF134" t="e">
            <v>#NAME?</v>
          </cell>
          <cell r="AG134" t="e">
            <v>#NAME?</v>
          </cell>
          <cell r="AH134" t="e">
            <v>#NAME?</v>
          </cell>
          <cell r="AI134" t="e">
            <v>#NAME?</v>
          </cell>
        </row>
        <row r="136">
          <cell r="C136" t="str">
            <v>Support Costs (Nominal)</v>
          </cell>
        </row>
        <row r="137">
          <cell r="C137" t="str">
            <v>Contract Management</v>
          </cell>
          <cell r="D137" t="e">
            <v>#NAME?</v>
          </cell>
          <cell r="I137" t="e">
            <v>#NAME?</v>
          </cell>
          <cell r="J137" t="e">
            <v>#NAME?</v>
          </cell>
          <cell r="K137" t="e">
            <v>#NAME?</v>
          </cell>
          <cell r="L137" t="e">
            <v>#NAME?</v>
          </cell>
          <cell r="M137" t="e">
            <v>#NAME?</v>
          </cell>
          <cell r="N137" t="e">
            <v>#NAME?</v>
          </cell>
          <cell r="O137" t="e">
            <v>#NAME?</v>
          </cell>
          <cell r="P137" t="e">
            <v>#NAME?</v>
          </cell>
          <cell r="Q137" t="e">
            <v>#NAME?</v>
          </cell>
          <cell r="R137" t="e">
            <v>#NAME?</v>
          </cell>
          <cell r="S137" t="e">
            <v>#NAME?</v>
          </cell>
          <cell r="T137" t="e">
            <v>#NAME?</v>
          </cell>
          <cell r="U137" t="e">
            <v>#NAME?</v>
          </cell>
          <cell r="V137" t="e">
            <v>#NAME?</v>
          </cell>
          <cell r="W137" t="e">
            <v>#NAME?</v>
          </cell>
          <cell r="X137" t="e">
            <v>#NAME?</v>
          </cell>
          <cell r="Y137" t="e">
            <v>#NAME?</v>
          </cell>
          <cell r="Z137" t="e">
            <v>#NAME?</v>
          </cell>
          <cell r="AA137" t="e">
            <v>#NAME?</v>
          </cell>
          <cell r="AB137" t="e">
            <v>#NAME?</v>
          </cell>
          <cell r="AC137" t="e">
            <v>#NAME?</v>
          </cell>
          <cell r="AD137" t="e">
            <v>#NAME?</v>
          </cell>
          <cell r="AE137" t="e">
            <v>#NAME?</v>
          </cell>
          <cell r="AF137" t="e">
            <v>#NAME?</v>
          </cell>
          <cell r="AG137" t="e">
            <v>#NAME?</v>
          </cell>
          <cell r="AH137" t="e">
            <v>#NAME?</v>
          </cell>
          <cell r="AI137" t="e">
            <v>#NAME?</v>
          </cell>
        </row>
        <row r="138">
          <cell r="C138" t="str">
            <v>Asset Management</v>
          </cell>
          <cell r="D138" t="e">
            <v>#NAME?</v>
          </cell>
          <cell r="I138" t="e">
            <v>#NAME?</v>
          </cell>
          <cell r="J138" t="e">
            <v>#NAME?</v>
          </cell>
          <cell r="K138" t="e">
            <v>#NAME?</v>
          </cell>
          <cell r="L138" t="e">
            <v>#NAME?</v>
          </cell>
          <cell r="M138" t="e">
            <v>#NAME?</v>
          </cell>
          <cell r="N138" t="e">
            <v>#NAME?</v>
          </cell>
          <cell r="O138" t="e">
            <v>#NAME?</v>
          </cell>
          <cell r="P138" t="e">
            <v>#NAME?</v>
          </cell>
          <cell r="Q138" t="e">
            <v>#NAME?</v>
          </cell>
          <cell r="R138" t="e">
            <v>#NAME?</v>
          </cell>
          <cell r="S138" t="e">
            <v>#NAME?</v>
          </cell>
          <cell r="T138" t="e">
            <v>#NAME?</v>
          </cell>
          <cell r="U138" t="e">
            <v>#NAME?</v>
          </cell>
          <cell r="V138" t="e">
            <v>#NAME?</v>
          </cell>
          <cell r="W138" t="e">
            <v>#NAME?</v>
          </cell>
          <cell r="X138" t="e">
            <v>#NAME?</v>
          </cell>
          <cell r="Y138" t="e">
            <v>#NAME?</v>
          </cell>
          <cell r="Z138" t="e">
            <v>#NAME?</v>
          </cell>
          <cell r="AA138" t="e">
            <v>#NAME?</v>
          </cell>
          <cell r="AB138" t="e">
            <v>#NAME?</v>
          </cell>
          <cell r="AC138" t="e">
            <v>#NAME?</v>
          </cell>
          <cell r="AD138" t="e">
            <v>#NAME?</v>
          </cell>
          <cell r="AE138" t="e">
            <v>#NAME?</v>
          </cell>
          <cell r="AF138" t="e">
            <v>#NAME?</v>
          </cell>
          <cell r="AG138" t="e">
            <v>#NAME?</v>
          </cell>
          <cell r="AH138" t="e">
            <v>#NAME?</v>
          </cell>
          <cell r="AI138" t="e">
            <v>#NAME?</v>
          </cell>
        </row>
        <row r="139">
          <cell r="C139" t="str">
            <v>Security</v>
          </cell>
          <cell r="D139" t="e">
            <v>#NAME?</v>
          </cell>
          <cell r="I139" t="e">
            <v>#NAME?</v>
          </cell>
          <cell r="J139" t="e">
            <v>#NAME?</v>
          </cell>
          <cell r="K139" t="e">
            <v>#NAME?</v>
          </cell>
          <cell r="L139" t="e">
            <v>#NAME?</v>
          </cell>
          <cell r="M139" t="e">
            <v>#NAME?</v>
          </cell>
          <cell r="N139" t="e">
            <v>#NAME?</v>
          </cell>
          <cell r="O139" t="e">
            <v>#NAME?</v>
          </cell>
          <cell r="P139" t="e">
            <v>#NAME?</v>
          </cell>
          <cell r="Q139" t="e">
            <v>#NAME?</v>
          </cell>
          <cell r="R139" t="e">
            <v>#NAME?</v>
          </cell>
          <cell r="S139" t="e">
            <v>#NAME?</v>
          </cell>
          <cell r="T139" t="e">
            <v>#NAME?</v>
          </cell>
          <cell r="U139" t="e">
            <v>#NAME?</v>
          </cell>
          <cell r="V139" t="e">
            <v>#NAME?</v>
          </cell>
          <cell r="W139" t="e">
            <v>#NAME?</v>
          </cell>
          <cell r="X139" t="e">
            <v>#NAME?</v>
          </cell>
          <cell r="Y139" t="e">
            <v>#NAME?</v>
          </cell>
          <cell r="Z139" t="e">
            <v>#NAME?</v>
          </cell>
          <cell r="AA139" t="e">
            <v>#NAME?</v>
          </cell>
          <cell r="AB139" t="e">
            <v>#NAME?</v>
          </cell>
          <cell r="AC139" t="e">
            <v>#NAME?</v>
          </cell>
          <cell r="AD139" t="e">
            <v>#NAME?</v>
          </cell>
          <cell r="AE139" t="e">
            <v>#NAME?</v>
          </cell>
          <cell r="AF139" t="e">
            <v>#NAME?</v>
          </cell>
          <cell r="AG139" t="e">
            <v>#NAME?</v>
          </cell>
          <cell r="AH139" t="e">
            <v>#NAME?</v>
          </cell>
          <cell r="AI139" t="e">
            <v>#NAME?</v>
          </cell>
        </row>
        <row r="140">
          <cell r="C140" t="str">
            <v>Office Services</v>
          </cell>
          <cell r="D140" t="e">
            <v>#NAME?</v>
          </cell>
          <cell r="I140" t="e">
            <v>#NAME?</v>
          </cell>
          <cell r="J140" t="e">
            <v>#NAME?</v>
          </cell>
          <cell r="K140" t="e">
            <v>#NAME?</v>
          </cell>
          <cell r="L140" t="e">
            <v>#NAME?</v>
          </cell>
          <cell r="M140" t="e">
            <v>#NAME?</v>
          </cell>
          <cell r="N140" t="e">
            <v>#NAME?</v>
          </cell>
          <cell r="O140" t="e">
            <v>#NAME?</v>
          </cell>
          <cell r="P140" t="e">
            <v>#NAME?</v>
          </cell>
          <cell r="Q140" t="e">
            <v>#NAME?</v>
          </cell>
          <cell r="R140" t="e">
            <v>#NAME?</v>
          </cell>
          <cell r="S140" t="e">
            <v>#NAME?</v>
          </cell>
          <cell r="T140" t="e">
            <v>#NAME?</v>
          </cell>
          <cell r="U140" t="e">
            <v>#NAME?</v>
          </cell>
          <cell r="V140" t="e">
            <v>#NAME?</v>
          </cell>
          <cell r="W140" t="e">
            <v>#NAME?</v>
          </cell>
          <cell r="X140" t="e">
            <v>#NAME?</v>
          </cell>
          <cell r="Y140" t="e">
            <v>#NAME?</v>
          </cell>
          <cell r="Z140" t="e">
            <v>#NAME?</v>
          </cell>
          <cell r="AA140" t="e">
            <v>#NAME?</v>
          </cell>
          <cell r="AB140" t="e">
            <v>#NAME?</v>
          </cell>
          <cell r="AC140" t="e">
            <v>#NAME?</v>
          </cell>
          <cell r="AD140" t="e">
            <v>#NAME?</v>
          </cell>
          <cell r="AE140" t="e">
            <v>#NAME?</v>
          </cell>
          <cell r="AF140" t="e">
            <v>#NAME?</v>
          </cell>
          <cell r="AG140" t="e">
            <v>#NAME?</v>
          </cell>
          <cell r="AH140" t="e">
            <v>#NAME?</v>
          </cell>
          <cell r="AI140" t="e">
            <v>#NAME?</v>
          </cell>
        </row>
        <row r="141">
          <cell r="C141" t="str">
            <v>Accommodation Services</v>
          </cell>
          <cell r="D141" t="e">
            <v>#NAME?</v>
          </cell>
          <cell r="I141" t="e">
            <v>#NAME?</v>
          </cell>
          <cell r="J141" t="e">
            <v>#NAME?</v>
          </cell>
          <cell r="K141" t="e">
            <v>#NAME?</v>
          </cell>
          <cell r="L141" t="e">
            <v>#NAME?</v>
          </cell>
          <cell r="M141" t="e">
            <v>#NAME?</v>
          </cell>
          <cell r="N141" t="e">
            <v>#NAME?</v>
          </cell>
          <cell r="O141" t="e">
            <v>#NAME?</v>
          </cell>
          <cell r="P141" t="e">
            <v>#NAME?</v>
          </cell>
          <cell r="Q141" t="e">
            <v>#NAME?</v>
          </cell>
          <cell r="R141" t="e">
            <v>#NAME?</v>
          </cell>
          <cell r="S141" t="e">
            <v>#NAME?</v>
          </cell>
          <cell r="T141" t="e">
            <v>#NAME?</v>
          </cell>
          <cell r="U141" t="e">
            <v>#NAME?</v>
          </cell>
          <cell r="V141" t="e">
            <v>#NAME?</v>
          </cell>
          <cell r="W141" t="e">
            <v>#NAME?</v>
          </cell>
          <cell r="X141" t="e">
            <v>#NAME?</v>
          </cell>
          <cell r="Y141" t="e">
            <v>#NAME?</v>
          </cell>
          <cell r="Z141" t="e">
            <v>#NAME?</v>
          </cell>
          <cell r="AA141" t="e">
            <v>#NAME?</v>
          </cell>
          <cell r="AB141" t="e">
            <v>#NAME?</v>
          </cell>
          <cell r="AC141" t="e">
            <v>#NAME?</v>
          </cell>
          <cell r="AD141" t="e">
            <v>#NAME?</v>
          </cell>
          <cell r="AE141" t="e">
            <v>#NAME?</v>
          </cell>
          <cell r="AF141" t="e">
            <v>#NAME?</v>
          </cell>
          <cell r="AG141" t="e">
            <v>#NAME?</v>
          </cell>
          <cell r="AH141" t="e">
            <v>#NAME?</v>
          </cell>
          <cell r="AI141" t="e">
            <v>#NAME?</v>
          </cell>
        </row>
        <row r="142">
          <cell r="C142" t="str">
            <v>Stores Services</v>
          </cell>
          <cell r="D142" t="e">
            <v>#NAME?</v>
          </cell>
          <cell r="I142" t="e">
            <v>#NAME?</v>
          </cell>
          <cell r="J142" t="e">
            <v>#NAME?</v>
          </cell>
          <cell r="K142" t="e">
            <v>#NAME?</v>
          </cell>
          <cell r="L142" t="e">
            <v>#NAME?</v>
          </cell>
          <cell r="M142" t="e">
            <v>#NAME?</v>
          </cell>
          <cell r="N142" t="e">
            <v>#NAME?</v>
          </cell>
          <cell r="O142" t="e">
            <v>#NAME?</v>
          </cell>
          <cell r="P142" t="e">
            <v>#NAME?</v>
          </cell>
          <cell r="Q142" t="e">
            <v>#NAME?</v>
          </cell>
          <cell r="R142" t="e">
            <v>#NAME?</v>
          </cell>
          <cell r="S142" t="e">
            <v>#NAME?</v>
          </cell>
          <cell r="T142" t="e">
            <v>#NAME?</v>
          </cell>
          <cell r="U142" t="e">
            <v>#NAME?</v>
          </cell>
          <cell r="V142" t="e">
            <v>#NAME?</v>
          </cell>
          <cell r="W142" t="e">
            <v>#NAME?</v>
          </cell>
          <cell r="X142" t="e">
            <v>#NAME?</v>
          </cell>
          <cell r="Y142" t="e">
            <v>#NAME?</v>
          </cell>
          <cell r="Z142" t="e">
            <v>#NAME?</v>
          </cell>
          <cell r="AA142" t="e">
            <v>#NAME?</v>
          </cell>
          <cell r="AB142" t="e">
            <v>#NAME?</v>
          </cell>
          <cell r="AC142" t="e">
            <v>#NAME?</v>
          </cell>
          <cell r="AD142" t="e">
            <v>#NAME?</v>
          </cell>
          <cell r="AE142" t="e">
            <v>#NAME?</v>
          </cell>
          <cell r="AF142" t="e">
            <v>#NAME?</v>
          </cell>
          <cell r="AG142" t="e">
            <v>#NAME?</v>
          </cell>
          <cell r="AH142" t="e">
            <v>#NAME?</v>
          </cell>
          <cell r="AI142" t="e">
            <v>#NAME?</v>
          </cell>
        </row>
        <row r="143">
          <cell r="C143" t="str">
            <v>Motor Transport</v>
          </cell>
          <cell r="D143" t="e">
            <v>#NAME?</v>
          </cell>
          <cell r="I143" t="e">
            <v>#NAME?</v>
          </cell>
          <cell r="J143" t="e">
            <v>#NAME?</v>
          </cell>
          <cell r="K143" t="e">
            <v>#NAME?</v>
          </cell>
          <cell r="L143" t="e">
            <v>#NAME?</v>
          </cell>
          <cell r="M143" t="e">
            <v>#NAME?</v>
          </cell>
          <cell r="N143" t="e">
            <v>#NAME?</v>
          </cell>
          <cell r="O143" t="e">
            <v>#NAME?</v>
          </cell>
          <cell r="P143" t="e">
            <v>#NAME?</v>
          </cell>
          <cell r="Q143" t="e">
            <v>#NAME?</v>
          </cell>
          <cell r="R143" t="e">
            <v>#NAME?</v>
          </cell>
          <cell r="S143" t="e">
            <v>#NAME?</v>
          </cell>
          <cell r="T143" t="e">
            <v>#NAME?</v>
          </cell>
          <cell r="U143" t="e">
            <v>#NAME?</v>
          </cell>
          <cell r="V143" t="e">
            <v>#NAME?</v>
          </cell>
          <cell r="W143" t="e">
            <v>#NAME?</v>
          </cell>
          <cell r="X143" t="e">
            <v>#NAME?</v>
          </cell>
          <cell r="Y143" t="e">
            <v>#NAME?</v>
          </cell>
          <cell r="Z143" t="e">
            <v>#NAME?</v>
          </cell>
          <cell r="AA143" t="e">
            <v>#NAME?</v>
          </cell>
          <cell r="AB143" t="e">
            <v>#NAME?</v>
          </cell>
          <cell r="AC143" t="e">
            <v>#NAME?</v>
          </cell>
          <cell r="AD143" t="e">
            <v>#NAME?</v>
          </cell>
          <cell r="AE143" t="e">
            <v>#NAME?</v>
          </cell>
          <cell r="AF143" t="e">
            <v>#NAME?</v>
          </cell>
          <cell r="AG143" t="e">
            <v>#NAME?</v>
          </cell>
          <cell r="AH143" t="e">
            <v>#NAME?</v>
          </cell>
          <cell r="AI143" t="e">
            <v>#NAME?</v>
          </cell>
        </row>
        <row r="144">
          <cell r="C144" t="str">
            <v>Community</v>
          </cell>
          <cell r="D144" t="e">
            <v>#NAME?</v>
          </cell>
          <cell r="I144" t="e">
            <v>#NAME?</v>
          </cell>
          <cell r="J144" t="e">
            <v>#NAME?</v>
          </cell>
          <cell r="K144" t="e">
            <v>#NAME?</v>
          </cell>
          <cell r="L144" t="e">
            <v>#NAME?</v>
          </cell>
          <cell r="M144" t="e">
            <v>#NAME?</v>
          </cell>
          <cell r="N144" t="e">
            <v>#NAME?</v>
          </cell>
          <cell r="O144" t="e">
            <v>#NAME?</v>
          </cell>
          <cell r="P144" t="e">
            <v>#NAME?</v>
          </cell>
          <cell r="Q144" t="e">
            <v>#NAME?</v>
          </cell>
          <cell r="R144" t="e">
            <v>#NAME?</v>
          </cell>
          <cell r="S144" t="e">
            <v>#NAME?</v>
          </cell>
          <cell r="T144" t="e">
            <v>#NAME?</v>
          </cell>
          <cell r="U144" t="e">
            <v>#NAME?</v>
          </cell>
          <cell r="V144" t="e">
            <v>#NAME?</v>
          </cell>
          <cell r="W144" t="e">
            <v>#NAME?</v>
          </cell>
          <cell r="X144" t="e">
            <v>#NAME?</v>
          </cell>
          <cell r="Y144" t="e">
            <v>#NAME?</v>
          </cell>
          <cell r="Z144" t="e">
            <v>#NAME?</v>
          </cell>
          <cell r="AA144" t="e">
            <v>#NAME?</v>
          </cell>
          <cell r="AB144" t="e">
            <v>#NAME?</v>
          </cell>
          <cell r="AC144" t="e">
            <v>#NAME?</v>
          </cell>
          <cell r="AD144" t="e">
            <v>#NAME?</v>
          </cell>
          <cell r="AE144" t="e">
            <v>#NAME?</v>
          </cell>
          <cell r="AF144" t="e">
            <v>#NAME?</v>
          </cell>
          <cell r="AG144" t="e">
            <v>#NAME?</v>
          </cell>
          <cell r="AH144" t="e">
            <v>#NAME?</v>
          </cell>
          <cell r="AI144" t="e">
            <v>#NAME?</v>
          </cell>
        </row>
        <row r="145">
          <cell r="C145" t="str">
            <v>CIS</v>
          </cell>
          <cell r="D145" t="e">
            <v>#NAME?</v>
          </cell>
          <cell r="I145" t="e">
            <v>#NAME?</v>
          </cell>
          <cell r="J145" t="e">
            <v>#NAME?</v>
          </cell>
          <cell r="K145" t="e">
            <v>#NAME?</v>
          </cell>
          <cell r="L145" t="e">
            <v>#NAME?</v>
          </cell>
          <cell r="M145" t="e">
            <v>#NAME?</v>
          </cell>
          <cell r="N145" t="e">
            <v>#NAME?</v>
          </cell>
          <cell r="O145" t="e">
            <v>#NAME?</v>
          </cell>
          <cell r="P145" t="e">
            <v>#NAME?</v>
          </cell>
          <cell r="Q145" t="e">
            <v>#NAME?</v>
          </cell>
          <cell r="R145" t="e">
            <v>#NAME?</v>
          </cell>
          <cell r="S145" t="e">
            <v>#NAME?</v>
          </cell>
          <cell r="T145" t="e">
            <v>#NAME?</v>
          </cell>
          <cell r="U145" t="e">
            <v>#NAME?</v>
          </cell>
          <cell r="V145" t="e">
            <v>#NAME?</v>
          </cell>
          <cell r="W145" t="e">
            <v>#NAME?</v>
          </cell>
          <cell r="X145" t="e">
            <v>#NAME?</v>
          </cell>
          <cell r="Y145" t="e">
            <v>#NAME?</v>
          </cell>
          <cell r="Z145" t="e">
            <v>#NAME?</v>
          </cell>
          <cell r="AA145" t="e">
            <v>#NAME?</v>
          </cell>
          <cell r="AB145" t="e">
            <v>#NAME?</v>
          </cell>
          <cell r="AC145" t="e">
            <v>#NAME?</v>
          </cell>
          <cell r="AD145" t="e">
            <v>#NAME?</v>
          </cell>
          <cell r="AE145" t="e">
            <v>#NAME?</v>
          </cell>
          <cell r="AF145" t="e">
            <v>#NAME?</v>
          </cell>
          <cell r="AG145" t="e">
            <v>#NAME?</v>
          </cell>
          <cell r="AH145" t="e">
            <v>#NAME?</v>
          </cell>
          <cell r="AI145" t="e">
            <v>#NAME?</v>
          </cell>
        </row>
        <row r="146">
          <cell r="C146" t="str">
            <v>Spare</v>
          </cell>
          <cell r="D146" t="e">
            <v>#NAME?</v>
          </cell>
          <cell r="I146" t="e">
            <v>#NAME?</v>
          </cell>
          <cell r="J146" t="e">
            <v>#NAME?</v>
          </cell>
          <cell r="K146" t="e">
            <v>#NAME?</v>
          </cell>
          <cell r="L146" t="e">
            <v>#NAME?</v>
          </cell>
          <cell r="M146" t="e">
            <v>#NAME?</v>
          </cell>
          <cell r="N146" t="e">
            <v>#NAME?</v>
          </cell>
          <cell r="O146" t="e">
            <v>#NAME?</v>
          </cell>
          <cell r="P146" t="e">
            <v>#NAME?</v>
          </cell>
          <cell r="Q146" t="e">
            <v>#NAME?</v>
          </cell>
          <cell r="R146" t="e">
            <v>#NAME?</v>
          </cell>
          <cell r="S146" t="e">
            <v>#NAME?</v>
          </cell>
          <cell r="T146" t="e">
            <v>#NAME?</v>
          </cell>
          <cell r="U146" t="e">
            <v>#NAME?</v>
          </cell>
          <cell r="V146" t="e">
            <v>#NAME?</v>
          </cell>
          <cell r="W146" t="e">
            <v>#NAME?</v>
          </cell>
          <cell r="X146" t="e">
            <v>#NAME?</v>
          </cell>
          <cell r="Y146" t="e">
            <v>#NAME?</v>
          </cell>
          <cell r="Z146" t="e">
            <v>#NAME?</v>
          </cell>
          <cell r="AA146" t="e">
            <v>#NAME?</v>
          </cell>
          <cell r="AB146" t="e">
            <v>#NAME?</v>
          </cell>
          <cell r="AC146" t="e">
            <v>#NAME?</v>
          </cell>
          <cell r="AD146" t="e">
            <v>#NAME?</v>
          </cell>
          <cell r="AE146" t="e">
            <v>#NAME?</v>
          </cell>
          <cell r="AF146" t="e">
            <v>#NAME?</v>
          </cell>
          <cell r="AG146" t="e">
            <v>#NAME?</v>
          </cell>
          <cell r="AH146" t="e">
            <v>#NAME?</v>
          </cell>
          <cell r="AI146" t="e">
            <v>#NAME?</v>
          </cell>
        </row>
        <row r="147">
          <cell r="D147" t="e">
            <v>#NAME?</v>
          </cell>
          <cell r="I147" t="e">
            <v>#NAME?</v>
          </cell>
          <cell r="J147" t="e">
            <v>#NAME?</v>
          </cell>
          <cell r="K147" t="e">
            <v>#NAME?</v>
          </cell>
          <cell r="L147" t="e">
            <v>#NAME?</v>
          </cell>
          <cell r="M147" t="e">
            <v>#NAME?</v>
          </cell>
          <cell r="N147" t="e">
            <v>#NAME?</v>
          </cell>
          <cell r="O147" t="e">
            <v>#NAME?</v>
          </cell>
          <cell r="P147" t="e">
            <v>#NAME?</v>
          </cell>
          <cell r="Q147" t="e">
            <v>#NAME?</v>
          </cell>
          <cell r="R147" t="e">
            <v>#NAME?</v>
          </cell>
          <cell r="S147" t="e">
            <v>#NAME?</v>
          </cell>
          <cell r="T147" t="e">
            <v>#NAME?</v>
          </cell>
          <cell r="U147" t="e">
            <v>#NAME?</v>
          </cell>
          <cell r="V147" t="e">
            <v>#NAME?</v>
          </cell>
          <cell r="W147" t="e">
            <v>#NAME?</v>
          </cell>
          <cell r="X147" t="e">
            <v>#NAME?</v>
          </cell>
          <cell r="Y147" t="e">
            <v>#NAME?</v>
          </cell>
          <cell r="Z147" t="e">
            <v>#NAME?</v>
          </cell>
          <cell r="AA147" t="e">
            <v>#NAME?</v>
          </cell>
          <cell r="AB147" t="e">
            <v>#NAME?</v>
          </cell>
          <cell r="AC147" t="e">
            <v>#NAME?</v>
          </cell>
          <cell r="AD147" t="e">
            <v>#NAME?</v>
          </cell>
          <cell r="AE147" t="e">
            <v>#NAME?</v>
          </cell>
          <cell r="AF147" t="e">
            <v>#NAME?</v>
          </cell>
          <cell r="AG147" t="e">
            <v>#NAME?</v>
          </cell>
          <cell r="AH147" t="e">
            <v>#NAME?</v>
          </cell>
          <cell r="AI147" t="e">
            <v>#NAME?</v>
          </cell>
        </row>
        <row r="149">
          <cell r="C149" t="str">
            <v>Costs During Operations Phase (Nominal)</v>
          </cell>
          <cell r="D149" t="e">
            <v>#NAME?</v>
          </cell>
          <cell r="I149" t="e">
            <v>#NAME?</v>
          </cell>
          <cell r="J149" t="e">
            <v>#NAME?</v>
          </cell>
          <cell r="K149" t="e">
            <v>#NAME?</v>
          </cell>
          <cell r="L149" t="e">
            <v>#NAME?</v>
          </cell>
          <cell r="M149" t="e">
            <v>#NAME?</v>
          </cell>
          <cell r="N149" t="e">
            <v>#NAME?</v>
          </cell>
          <cell r="O149" t="e">
            <v>#NAME?</v>
          </cell>
          <cell r="P149" t="e">
            <v>#NAME?</v>
          </cell>
          <cell r="Q149" t="e">
            <v>#NAME?</v>
          </cell>
          <cell r="R149" t="e">
            <v>#NAME?</v>
          </cell>
          <cell r="S149" t="e">
            <v>#NAME?</v>
          </cell>
          <cell r="T149" t="e">
            <v>#NAME?</v>
          </cell>
          <cell r="U149" t="e">
            <v>#NAME?</v>
          </cell>
          <cell r="V149" t="e">
            <v>#NAME?</v>
          </cell>
          <cell r="W149" t="e">
            <v>#NAME?</v>
          </cell>
          <cell r="X149" t="e">
            <v>#NAME?</v>
          </cell>
          <cell r="Y149" t="e">
            <v>#NAME?</v>
          </cell>
          <cell r="Z149" t="e">
            <v>#NAME?</v>
          </cell>
          <cell r="AA149" t="e">
            <v>#NAME?</v>
          </cell>
          <cell r="AB149" t="e">
            <v>#NAME?</v>
          </cell>
          <cell r="AC149" t="e">
            <v>#NAME?</v>
          </cell>
          <cell r="AD149" t="e">
            <v>#NAME?</v>
          </cell>
          <cell r="AE149" t="e">
            <v>#NAME?</v>
          </cell>
          <cell r="AF149" t="e">
            <v>#NAME?</v>
          </cell>
          <cell r="AG149" t="e">
            <v>#NAME?</v>
          </cell>
          <cell r="AH149" t="e">
            <v>#NAME?</v>
          </cell>
          <cell r="AI149" t="e">
            <v>#NAME?</v>
          </cell>
        </row>
        <row r="152">
          <cell r="C152" t="str">
            <v>Adjustment for Debtors</v>
          </cell>
          <cell r="D152" t="e">
            <v>#NAME?</v>
          </cell>
          <cell r="I152" t="e">
            <v>#NAME?</v>
          </cell>
          <cell r="J152" t="e">
            <v>#NAME?</v>
          </cell>
          <cell r="K152" t="e">
            <v>#NAME?</v>
          </cell>
          <cell r="L152" t="e">
            <v>#NAME?</v>
          </cell>
          <cell r="M152" t="e">
            <v>#NAME?</v>
          </cell>
          <cell r="N152" t="e">
            <v>#NAME?</v>
          </cell>
          <cell r="O152" t="e">
            <v>#NAME?</v>
          </cell>
          <cell r="P152" t="e">
            <v>#NAME?</v>
          </cell>
          <cell r="Q152" t="e">
            <v>#NAME?</v>
          </cell>
          <cell r="R152" t="e">
            <v>#NAME?</v>
          </cell>
          <cell r="S152" t="e">
            <v>#NAME?</v>
          </cell>
          <cell r="T152" t="e">
            <v>#NAME?</v>
          </cell>
          <cell r="U152" t="e">
            <v>#NAME?</v>
          </cell>
          <cell r="V152" t="e">
            <v>#NAME?</v>
          </cell>
          <cell r="W152" t="e">
            <v>#NAME?</v>
          </cell>
          <cell r="X152" t="e">
            <v>#NAME?</v>
          </cell>
          <cell r="Y152" t="e">
            <v>#NAME?</v>
          </cell>
          <cell r="Z152" t="e">
            <v>#NAME?</v>
          </cell>
          <cell r="AA152" t="e">
            <v>#NAME?</v>
          </cell>
          <cell r="AB152" t="e">
            <v>#NAME?</v>
          </cell>
          <cell r="AC152" t="e">
            <v>#NAME?</v>
          </cell>
          <cell r="AD152" t="e">
            <v>#NAME?</v>
          </cell>
          <cell r="AE152" t="e">
            <v>#NAME?</v>
          </cell>
          <cell r="AF152" t="e">
            <v>#NAME?</v>
          </cell>
          <cell r="AG152" t="e">
            <v>#NAME?</v>
          </cell>
          <cell r="AH152" t="e">
            <v>#NAME?</v>
          </cell>
          <cell r="AI152" t="e">
            <v>#NAME?</v>
          </cell>
        </row>
        <row r="153">
          <cell r="C153" t="str">
            <v>Adjustment for Creditors</v>
          </cell>
          <cell r="D153" t="e">
            <v>#NAME?</v>
          </cell>
          <cell r="I153" t="e">
            <v>#NAME?</v>
          </cell>
          <cell r="J153" t="e">
            <v>#NAME?</v>
          </cell>
          <cell r="K153" t="e">
            <v>#NAME?</v>
          </cell>
          <cell r="L153" t="e">
            <v>#NAME?</v>
          </cell>
          <cell r="M153" t="e">
            <v>#NAME?</v>
          </cell>
          <cell r="N153" t="e">
            <v>#NAME?</v>
          </cell>
          <cell r="O153" t="e">
            <v>#NAME?</v>
          </cell>
          <cell r="P153" t="e">
            <v>#NAME?</v>
          </cell>
          <cell r="Q153" t="e">
            <v>#NAME?</v>
          </cell>
          <cell r="R153" t="e">
            <v>#NAME?</v>
          </cell>
          <cell r="S153" t="e">
            <v>#NAME?</v>
          </cell>
          <cell r="T153" t="e">
            <v>#NAME?</v>
          </cell>
          <cell r="U153" t="e">
            <v>#NAME?</v>
          </cell>
          <cell r="V153" t="e">
            <v>#NAME?</v>
          </cell>
          <cell r="W153" t="e">
            <v>#NAME?</v>
          </cell>
          <cell r="X153" t="e">
            <v>#NAME?</v>
          </cell>
          <cell r="Y153" t="e">
            <v>#NAME?</v>
          </cell>
          <cell r="Z153" t="e">
            <v>#NAME?</v>
          </cell>
          <cell r="AA153" t="e">
            <v>#NAME?</v>
          </cell>
          <cell r="AB153" t="e">
            <v>#NAME?</v>
          </cell>
          <cell r="AC153" t="e">
            <v>#NAME?</v>
          </cell>
          <cell r="AD153" t="e">
            <v>#NAME?</v>
          </cell>
          <cell r="AE153" t="e">
            <v>#NAME?</v>
          </cell>
          <cell r="AF153" t="e">
            <v>#NAME?</v>
          </cell>
          <cell r="AG153" t="e">
            <v>#NAME?</v>
          </cell>
          <cell r="AH153" t="e">
            <v>#NAME?</v>
          </cell>
          <cell r="AI153" t="e">
            <v>#NAME?</v>
          </cell>
        </row>
        <row r="155">
          <cell r="C155" t="str">
            <v>Cashflow during Operations</v>
          </cell>
          <cell r="D155" t="e">
            <v>#NAME?</v>
          </cell>
          <cell r="I155" t="e">
            <v>#NAME?</v>
          </cell>
          <cell r="J155" t="e">
            <v>#NAME?</v>
          </cell>
          <cell r="K155" t="e">
            <v>#NAME?</v>
          </cell>
          <cell r="L155" t="e">
            <v>#NAME?</v>
          </cell>
          <cell r="M155" t="e">
            <v>#NAME?</v>
          </cell>
          <cell r="N155" t="e">
            <v>#NAME?</v>
          </cell>
          <cell r="O155" t="e">
            <v>#NAME?</v>
          </cell>
          <cell r="P155" t="e">
            <v>#NAME?</v>
          </cell>
          <cell r="Q155" t="e">
            <v>#NAME?</v>
          </cell>
          <cell r="R155" t="e">
            <v>#NAME?</v>
          </cell>
          <cell r="S155" t="e">
            <v>#NAME?</v>
          </cell>
          <cell r="T155" t="e">
            <v>#NAME?</v>
          </cell>
          <cell r="U155" t="e">
            <v>#NAME?</v>
          </cell>
          <cell r="V155" t="e">
            <v>#NAME?</v>
          </cell>
          <cell r="W155" t="e">
            <v>#NAME?</v>
          </cell>
          <cell r="X155" t="e">
            <v>#NAME?</v>
          </cell>
          <cell r="Y155" t="e">
            <v>#NAME?</v>
          </cell>
          <cell r="Z155" t="e">
            <v>#NAME?</v>
          </cell>
          <cell r="AA155" t="e">
            <v>#NAME?</v>
          </cell>
          <cell r="AB155" t="e">
            <v>#NAME?</v>
          </cell>
          <cell r="AC155" t="e">
            <v>#NAME?</v>
          </cell>
          <cell r="AD155" t="e">
            <v>#NAME?</v>
          </cell>
          <cell r="AE155" t="e">
            <v>#NAME?</v>
          </cell>
          <cell r="AF155" t="e">
            <v>#NAME?</v>
          </cell>
          <cell r="AG155" t="e">
            <v>#NAME?</v>
          </cell>
          <cell r="AH155" t="e">
            <v>#NAME?</v>
          </cell>
          <cell r="AI155" t="e">
            <v>#NAME?</v>
          </cell>
        </row>
        <row r="158">
          <cell r="B158" t="str">
            <v>Full Term Cashflow</v>
          </cell>
          <cell r="I158" t="e">
            <v>#NAME?</v>
          </cell>
          <cell r="J158" t="e">
            <v>#NAME?</v>
          </cell>
          <cell r="K158" t="e">
            <v>#NAME?</v>
          </cell>
          <cell r="L158" t="e">
            <v>#NAME?</v>
          </cell>
          <cell r="M158" t="e">
            <v>#NAME?</v>
          </cell>
          <cell r="N158" t="e">
            <v>#NAME?</v>
          </cell>
          <cell r="O158" t="e">
            <v>#NAME?</v>
          </cell>
          <cell r="P158" t="e">
            <v>#NAME?</v>
          </cell>
          <cell r="Q158" t="e">
            <v>#NAME?</v>
          </cell>
          <cell r="R158" t="e">
            <v>#NAME?</v>
          </cell>
          <cell r="S158" t="e">
            <v>#NAME?</v>
          </cell>
          <cell r="T158" t="e">
            <v>#NAME?</v>
          </cell>
          <cell r="U158" t="e">
            <v>#NAME?</v>
          </cell>
          <cell r="V158" t="e">
            <v>#NAME?</v>
          </cell>
          <cell r="W158" t="e">
            <v>#NAME?</v>
          </cell>
          <cell r="X158" t="e">
            <v>#NAME?</v>
          </cell>
          <cell r="Y158" t="e">
            <v>#NAME?</v>
          </cell>
          <cell r="Z158" t="e">
            <v>#NAME?</v>
          </cell>
          <cell r="AA158" t="e">
            <v>#NAME?</v>
          </cell>
          <cell r="AB158" t="e">
            <v>#NAME?</v>
          </cell>
          <cell r="AC158" t="e">
            <v>#NAME?</v>
          </cell>
          <cell r="AD158" t="e">
            <v>#NAME?</v>
          </cell>
          <cell r="AE158" t="e">
            <v>#NAME?</v>
          </cell>
          <cell r="AF158" t="e">
            <v>#NAME?</v>
          </cell>
          <cell r="AG158" t="e">
            <v>#NAME?</v>
          </cell>
          <cell r="AH158" t="e">
            <v>#NAME?</v>
          </cell>
          <cell r="AI158" t="e">
            <v>#NAME?</v>
          </cell>
        </row>
        <row r="160">
          <cell r="B160" t="str">
            <v>Returns on investment &amp; Servicing of Finance</v>
          </cell>
        </row>
        <row r="161">
          <cell r="C161" t="str">
            <v>Dividends Paid</v>
          </cell>
          <cell r="D161" t="e">
            <v>#NAME?</v>
          </cell>
          <cell r="I161" t="e">
            <v>#NAME?</v>
          </cell>
          <cell r="J161" t="e">
            <v>#NAME?</v>
          </cell>
          <cell r="K161" t="e">
            <v>#NAME?</v>
          </cell>
          <cell r="L161" t="e">
            <v>#NAME?</v>
          </cell>
          <cell r="M161" t="e">
            <v>#NAME?</v>
          </cell>
          <cell r="N161" t="e">
            <v>#NAME?</v>
          </cell>
          <cell r="O161" t="e">
            <v>#NAME?</v>
          </cell>
          <cell r="P161" t="e">
            <v>#NAME?</v>
          </cell>
          <cell r="Q161" t="e">
            <v>#NAME?</v>
          </cell>
          <cell r="R161" t="e">
            <v>#NAME?</v>
          </cell>
          <cell r="S161" t="e">
            <v>#NAME?</v>
          </cell>
          <cell r="T161" t="e">
            <v>#NAME?</v>
          </cell>
          <cell r="U161" t="e">
            <v>#NAME?</v>
          </cell>
          <cell r="V161" t="e">
            <v>#NAME?</v>
          </cell>
          <cell r="W161" t="e">
            <v>#NAME?</v>
          </cell>
          <cell r="X161" t="e">
            <v>#NAME?</v>
          </cell>
          <cell r="Y161" t="e">
            <v>#NAME?</v>
          </cell>
          <cell r="Z161" t="e">
            <v>#NAME?</v>
          </cell>
          <cell r="AA161" t="e">
            <v>#NAME?</v>
          </cell>
          <cell r="AB161" t="e">
            <v>#NAME?</v>
          </cell>
          <cell r="AC161" t="e">
            <v>#NAME?</v>
          </cell>
          <cell r="AD161" t="e">
            <v>#NAME?</v>
          </cell>
          <cell r="AE161" t="e">
            <v>#NAME?</v>
          </cell>
          <cell r="AF161" t="e">
            <v>#NAME?</v>
          </cell>
          <cell r="AG161" t="e">
            <v>#NAME?</v>
          </cell>
          <cell r="AH161" t="e">
            <v>#NAME?</v>
          </cell>
          <cell r="AI161" t="e">
            <v>#NAME?</v>
          </cell>
        </row>
        <row r="162">
          <cell r="C162" t="str">
            <v>Interest Paid (Snr, Mezz, Sub debt)</v>
          </cell>
          <cell r="D162" t="e">
            <v>#NAME?</v>
          </cell>
          <cell r="I162" t="e">
            <v>#NAME?</v>
          </cell>
          <cell r="J162" t="e">
            <v>#NAME?</v>
          </cell>
          <cell r="K162" t="e">
            <v>#NAME?</v>
          </cell>
          <cell r="L162" t="e">
            <v>#NAME?</v>
          </cell>
          <cell r="M162" t="e">
            <v>#NAME?</v>
          </cell>
          <cell r="N162" t="e">
            <v>#NAME?</v>
          </cell>
          <cell r="O162" t="e">
            <v>#NAME?</v>
          </cell>
          <cell r="P162" t="e">
            <v>#NAME?</v>
          </cell>
          <cell r="Q162" t="e">
            <v>#NAME?</v>
          </cell>
          <cell r="R162" t="e">
            <v>#NAME?</v>
          </cell>
          <cell r="S162" t="e">
            <v>#NAME?</v>
          </cell>
          <cell r="T162" t="e">
            <v>#NAME?</v>
          </cell>
          <cell r="U162" t="e">
            <v>#NAME?</v>
          </cell>
          <cell r="V162" t="e">
            <v>#NAME?</v>
          </cell>
          <cell r="W162" t="e">
            <v>#NAME?</v>
          </cell>
          <cell r="X162" t="e">
            <v>#NAME?</v>
          </cell>
          <cell r="Y162" t="e">
            <v>#NAME?</v>
          </cell>
          <cell r="Z162" t="e">
            <v>#NAME?</v>
          </cell>
          <cell r="AA162" t="e">
            <v>#NAME?</v>
          </cell>
          <cell r="AB162" t="e">
            <v>#NAME?</v>
          </cell>
          <cell r="AC162" t="e">
            <v>#NAME?</v>
          </cell>
          <cell r="AD162" t="e">
            <v>#NAME?</v>
          </cell>
          <cell r="AE162" t="e">
            <v>#NAME?</v>
          </cell>
          <cell r="AF162" t="e">
            <v>#NAME?</v>
          </cell>
          <cell r="AG162" t="e">
            <v>#NAME?</v>
          </cell>
          <cell r="AH162" t="e">
            <v>#NAME?</v>
          </cell>
          <cell r="AI162" t="e">
            <v>#NAME?</v>
          </cell>
        </row>
        <row r="163">
          <cell r="C163" t="str">
            <v>Interest Received (Free cash, LCM, ADSCR)</v>
          </cell>
          <cell r="D163" t="e">
            <v>#NAME?</v>
          </cell>
          <cell r="I163">
            <v>0</v>
          </cell>
          <cell r="J163" t="e">
            <v>#NAME?</v>
          </cell>
          <cell r="K163" t="e">
            <v>#NAME?</v>
          </cell>
          <cell r="L163" t="e">
            <v>#NAME?</v>
          </cell>
          <cell r="M163" t="e">
            <v>#NAME?</v>
          </cell>
          <cell r="N163" t="e">
            <v>#NAME?</v>
          </cell>
          <cell r="O163" t="e">
            <v>#NAME?</v>
          </cell>
          <cell r="P163" t="e">
            <v>#NAME?</v>
          </cell>
          <cell r="Q163" t="e">
            <v>#NAME?</v>
          </cell>
          <cell r="R163" t="e">
            <v>#NAME?</v>
          </cell>
          <cell r="S163" t="e">
            <v>#NAME?</v>
          </cell>
          <cell r="T163" t="e">
            <v>#NAME?</v>
          </cell>
          <cell r="U163" t="e">
            <v>#NAME?</v>
          </cell>
          <cell r="V163" t="e">
            <v>#NAME?</v>
          </cell>
          <cell r="W163" t="e">
            <v>#NAME?</v>
          </cell>
          <cell r="X163" t="e">
            <v>#NAME?</v>
          </cell>
          <cell r="Y163" t="e">
            <v>#NAME?</v>
          </cell>
          <cell r="Z163" t="e">
            <v>#NAME?</v>
          </cell>
          <cell r="AA163" t="e">
            <v>#NAME?</v>
          </cell>
          <cell r="AB163" t="e">
            <v>#NAME?</v>
          </cell>
          <cell r="AC163" t="e">
            <v>#NAME?</v>
          </cell>
          <cell r="AD163" t="e">
            <v>#NAME?</v>
          </cell>
          <cell r="AE163" t="e">
            <v>#NAME?</v>
          </cell>
          <cell r="AF163" t="e">
            <v>#NAME?</v>
          </cell>
          <cell r="AG163" t="e">
            <v>#NAME?</v>
          </cell>
          <cell r="AH163" t="e">
            <v>#NAME?</v>
          </cell>
          <cell r="AI163" t="e">
            <v>#NAME?</v>
          </cell>
        </row>
        <row r="164">
          <cell r="D164" t="e">
            <v>#NAME?</v>
          </cell>
          <cell r="I164" t="e">
            <v>#NAME?</v>
          </cell>
          <cell r="J164" t="e">
            <v>#NAME?</v>
          </cell>
          <cell r="K164" t="e">
            <v>#NAME?</v>
          </cell>
          <cell r="L164" t="e">
            <v>#NAME?</v>
          </cell>
          <cell r="M164" t="e">
            <v>#NAME?</v>
          </cell>
          <cell r="N164" t="e">
            <v>#NAME?</v>
          </cell>
          <cell r="O164" t="e">
            <v>#NAME?</v>
          </cell>
          <cell r="P164" t="e">
            <v>#NAME?</v>
          </cell>
          <cell r="Q164" t="e">
            <v>#NAME?</v>
          </cell>
          <cell r="R164" t="e">
            <v>#NAME?</v>
          </cell>
          <cell r="S164" t="e">
            <v>#NAME?</v>
          </cell>
          <cell r="T164" t="e">
            <v>#NAME?</v>
          </cell>
          <cell r="U164" t="e">
            <v>#NAME?</v>
          </cell>
          <cell r="V164" t="e">
            <v>#NAME?</v>
          </cell>
          <cell r="W164" t="e">
            <v>#NAME?</v>
          </cell>
          <cell r="X164" t="e">
            <v>#NAME?</v>
          </cell>
          <cell r="Y164" t="e">
            <v>#NAME?</v>
          </cell>
          <cell r="Z164" t="e">
            <v>#NAME?</v>
          </cell>
          <cell r="AA164" t="e">
            <v>#NAME?</v>
          </cell>
          <cell r="AB164" t="e">
            <v>#NAME?</v>
          </cell>
          <cell r="AC164" t="e">
            <v>#NAME?</v>
          </cell>
          <cell r="AD164" t="e">
            <v>#NAME?</v>
          </cell>
          <cell r="AE164" t="e">
            <v>#NAME?</v>
          </cell>
          <cell r="AF164" t="e">
            <v>#NAME?</v>
          </cell>
          <cell r="AG164" t="e">
            <v>#NAME?</v>
          </cell>
          <cell r="AH164" t="e">
            <v>#NAME?</v>
          </cell>
          <cell r="AI164" t="e">
            <v>#NAME?</v>
          </cell>
        </row>
        <row r="166">
          <cell r="B166" t="str">
            <v>Taxation</v>
          </cell>
        </row>
        <row r="167">
          <cell r="C167" t="str">
            <v xml:space="preserve">Taxation </v>
          </cell>
          <cell r="D167" t="e">
            <v>#NAME?</v>
          </cell>
          <cell r="I167" t="e">
            <v>#NAME?</v>
          </cell>
          <cell r="J167" t="e">
            <v>#NAME?</v>
          </cell>
          <cell r="K167" t="e">
            <v>#NAME?</v>
          </cell>
          <cell r="L167" t="e">
            <v>#NAME?</v>
          </cell>
          <cell r="M167" t="e">
            <v>#NAME?</v>
          </cell>
          <cell r="N167" t="e">
            <v>#NAME?</v>
          </cell>
          <cell r="O167" t="e">
            <v>#NAME?</v>
          </cell>
          <cell r="P167" t="e">
            <v>#NAME?</v>
          </cell>
          <cell r="Q167" t="e">
            <v>#NAME?</v>
          </cell>
          <cell r="R167" t="e">
            <v>#NAME?</v>
          </cell>
          <cell r="S167" t="e">
            <v>#NAME?</v>
          </cell>
          <cell r="T167" t="e">
            <v>#NAME?</v>
          </cell>
          <cell r="U167" t="e">
            <v>#NAME?</v>
          </cell>
          <cell r="V167" t="e">
            <v>#NAME?</v>
          </cell>
          <cell r="W167" t="e">
            <v>#NAME?</v>
          </cell>
          <cell r="X167" t="e">
            <v>#NAME?</v>
          </cell>
          <cell r="Y167" t="e">
            <v>#NAME?</v>
          </cell>
          <cell r="Z167" t="e">
            <v>#NAME?</v>
          </cell>
          <cell r="AA167" t="e">
            <v>#NAME?</v>
          </cell>
          <cell r="AB167" t="e">
            <v>#NAME?</v>
          </cell>
          <cell r="AC167" t="e">
            <v>#NAME?</v>
          </cell>
          <cell r="AD167" t="e">
            <v>#NAME?</v>
          </cell>
          <cell r="AE167" t="e">
            <v>#NAME?</v>
          </cell>
          <cell r="AF167" t="e">
            <v>#NAME?</v>
          </cell>
          <cell r="AG167" t="e">
            <v>#NAME?</v>
          </cell>
          <cell r="AH167" t="e">
            <v>#NAME?</v>
          </cell>
          <cell r="AI167" t="e">
            <v>#NAME?</v>
          </cell>
        </row>
        <row r="169">
          <cell r="B169" t="str">
            <v>Cashflow from Investing</v>
          </cell>
        </row>
        <row r="170">
          <cell r="C170" t="str">
            <v>Transfer to LCM reserve</v>
          </cell>
          <cell r="D170" t="e">
            <v>#NAME?</v>
          </cell>
          <cell r="I170" t="e">
            <v>#NAME?</v>
          </cell>
          <cell r="J170" t="e">
            <v>#NAME?</v>
          </cell>
          <cell r="K170" t="e">
            <v>#NAME?</v>
          </cell>
          <cell r="L170" t="e">
            <v>#NAME?</v>
          </cell>
          <cell r="M170" t="e">
            <v>#NAME?</v>
          </cell>
          <cell r="N170" t="e">
            <v>#NAME?</v>
          </cell>
          <cell r="O170" t="e">
            <v>#NAME?</v>
          </cell>
          <cell r="P170" t="e">
            <v>#NAME?</v>
          </cell>
          <cell r="Q170" t="e">
            <v>#NAME?</v>
          </cell>
          <cell r="R170" t="e">
            <v>#NAME?</v>
          </cell>
          <cell r="S170" t="e">
            <v>#NAME?</v>
          </cell>
          <cell r="T170" t="e">
            <v>#NAME?</v>
          </cell>
          <cell r="U170" t="e">
            <v>#NAME?</v>
          </cell>
          <cell r="V170" t="e">
            <v>#NAME?</v>
          </cell>
          <cell r="W170" t="e">
            <v>#NAME?</v>
          </cell>
          <cell r="X170" t="e">
            <v>#NAME?</v>
          </cell>
          <cell r="Y170" t="e">
            <v>#NAME?</v>
          </cell>
          <cell r="Z170" t="e">
            <v>#NAME?</v>
          </cell>
          <cell r="AA170" t="e">
            <v>#NAME?</v>
          </cell>
          <cell r="AB170" t="e">
            <v>#NAME?</v>
          </cell>
          <cell r="AC170" t="e">
            <v>#NAME?</v>
          </cell>
          <cell r="AD170" t="e">
            <v>#NAME?</v>
          </cell>
          <cell r="AE170" t="e">
            <v>#NAME?</v>
          </cell>
          <cell r="AF170" t="e">
            <v>#NAME?</v>
          </cell>
          <cell r="AG170" t="e">
            <v>#NAME?</v>
          </cell>
          <cell r="AH170" t="e">
            <v>#NAME?</v>
          </cell>
          <cell r="AI170" t="e">
            <v>#NAME?</v>
          </cell>
        </row>
        <row r="171">
          <cell r="C171" t="str">
            <v>Transfer from LCM reserve</v>
          </cell>
          <cell r="D171" t="e">
            <v>#NAME?</v>
          </cell>
          <cell r="I171">
            <v>0</v>
          </cell>
          <cell r="J171" t="e">
            <v>#NAME?</v>
          </cell>
          <cell r="K171" t="e">
            <v>#NAME?</v>
          </cell>
          <cell r="L171" t="e">
            <v>#NAME?</v>
          </cell>
          <cell r="M171" t="e">
            <v>#NAME?</v>
          </cell>
          <cell r="N171" t="e">
            <v>#NAME?</v>
          </cell>
          <cell r="O171" t="e">
            <v>#NAME?</v>
          </cell>
          <cell r="P171" t="e">
            <v>#NAME?</v>
          </cell>
          <cell r="Q171" t="e">
            <v>#NAME?</v>
          </cell>
          <cell r="R171" t="e">
            <v>#NAME?</v>
          </cell>
          <cell r="S171" t="e">
            <v>#NAME?</v>
          </cell>
          <cell r="T171" t="e">
            <v>#NAME?</v>
          </cell>
          <cell r="U171" t="e">
            <v>#NAME?</v>
          </cell>
          <cell r="V171" t="e">
            <v>#NAME?</v>
          </cell>
          <cell r="W171" t="e">
            <v>#NAME?</v>
          </cell>
          <cell r="X171" t="e">
            <v>#NAME?</v>
          </cell>
          <cell r="Y171" t="e">
            <v>#NAME?</v>
          </cell>
          <cell r="Z171" t="e">
            <v>#NAME?</v>
          </cell>
          <cell r="AA171" t="e">
            <v>#NAME?</v>
          </cell>
          <cell r="AB171" t="e">
            <v>#NAME?</v>
          </cell>
          <cell r="AC171" t="e">
            <v>#NAME?</v>
          </cell>
          <cell r="AD171" t="e">
            <v>#NAME?</v>
          </cell>
          <cell r="AE171" t="e">
            <v>#NAME?</v>
          </cell>
          <cell r="AF171" t="e">
            <v>#NAME?</v>
          </cell>
          <cell r="AG171" t="e">
            <v>#NAME?</v>
          </cell>
          <cell r="AH171" t="e">
            <v>#NAME?</v>
          </cell>
          <cell r="AI171" t="e">
            <v>#NAME?</v>
          </cell>
        </row>
        <row r="172">
          <cell r="C172" t="str">
            <v>LifecycleCapital Expenditure</v>
          </cell>
          <cell r="D172" t="e">
            <v>#NAME?</v>
          </cell>
          <cell r="I172">
            <v>-176.4847</v>
          </cell>
          <cell r="J172" t="e">
            <v>#NAME?</v>
          </cell>
          <cell r="K172" t="e">
            <v>#NAME?</v>
          </cell>
          <cell r="L172" t="e">
            <v>#NAME?</v>
          </cell>
          <cell r="M172" t="e">
            <v>#NAME?</v>
          </cell>
          <cell r="N172" t="e">
            <v>#NAME?</v>
          </cell>
          <cell r="O172" t="e">
            <v>#NAME?</v>
          </cell>
          <cell r="P172" t="e">
            <v>#NAME?</v>
          </cell>
          <cell r="Q172" t="e">
            <v>#NAME?</v>
          </cell>
          <cell r="R172" t="e">
            <v>#NAME?</v>
          </cell>
          <cell r="S172" t="e">
            <v>#NAME?</v>
          </cell>
          <cell r="T172" t="e">
            <v>#NAME?</v>
          </cell>
          <cell r="U172" t="e">
            <v>#NAME?</v>
          </cell>
          <cell r="V172" t="e">
            <v>#NAME?</v>
          </cell>
          <cell r="W172" t="e">
            <v>#NAME?</v>
          </cell>
          <cell r="X172" t="e">
            <v>#NAME?</v>
          </cell>
          <cell r="Y172" t="e">
            <v>#NAME?</v>
          </cell>
          <cell r="Z172" t="e">
            <v>#NAME?</v>
          </cell>
          <cell r="AA172" t="e">
            <v>#NAME?</v>
          </cell>
          <cell r="AB172" t="e">
            <v>#NAME?</v>
          </cell>
          <cell r="AC172" t="e">
            <v>#NAME?</v>
          </cell>
          <cell r="AD172" t="e">
            <v>#NAME?</v>
          </cell>
          <cell r="AE172" t="e">
            <v>#NAME?</v>
          </cell>
          <cell r="AF172" t="e">
            <v>#NAME?</v>
          </cell>
          <cell r="AG172" t="e">
            <v>#NAME?</v>
          </cell>
          <cell r="AH172" t="e">
            <v>#NAME?</v>
          </cell>
          <cell r="AI172" t="e">
            <v>#NAME?</v>
          </cell>
        </row>
        <row r="173">
          <cell r="C173" t="str">
            <v>Transfer to DSRA</v>
          </cell>
          <cell r="D173" t="e">
            <v>#NAME?</v>
          </cell>
          <cell r="I173" t="e">
            <v>#NAME?</v>
          </cell>
          <cell r="J173" t="e">
            <v>#NAME?</v>
          </cell>
          <cell r="K173" t="e">
            <v>#NAME?</v>
          </cell>
          <cell r="L173" t="e">
            <v>#NAME?</v>
          </cell>
          <cell r="M173" t="e">
            <v>#NAME?</v>
          </cell>
          <cell r="N173" t="e">
            <v>#NAME?</v>
          </cell>
          <cell r="O173" t="e">
            <v>#NAME?</v>
          </cell>
          <cell r="P173" t="e">
            <v>#NAME?</v>
          </cell>
          <cell r="Q173" t="e">
            <v>#NAME?</v>
          </cell>
          <cell r="R173" t="e">
            <v>#NAME?</v>
          </cell>
          <cell r="S173" t="e">
            <v>#NAME?</v>
          </cell>
          <cell r="T173" t="e">
            <v>#NAME?</v>
          </cell>
          <cell r="U173" t="e">
            <v>#NAME?</v>
          </cell>
          <cell r="V173" t="e">
            <v>#NAME?</v>
          </cell>
          <cell r="W173" t="e">
            <v>#NAME?</v>
          </cell>
          <cell r="X173" t="e">
            <v>#NAME?</v>
          </cell>
          <cell r="Y173" t="e">
            <v>#NAME?</v>
          </cell>
          <cell r="Z173" t="e">
            <v>#NAME?</v>
          </cell>
          <cell r="AA173" t="e">
            <v>#NAME?</v>
          </cell>
          <cell r="AB173" t="e">
            <v>#NAME?</v>
          </cell>
          <cell r="AC173" t="e">
            <v>#NAME?</v>
          </cell>
          <cell r="AD173" t="e">
            <v>#NAME?</v>
          </cell>
          <cell r="AE173" t="e">
            <v>#NAME?</v>
          </cell>
          <cell r="AF173" t="e">
            <v>#NAME?</v>
          </cell>
          <cell r="AG173" t="e">
            <v>#NAME?</v>
          </cell>
          <cell r="AH173" t="e">
            <v>#NAME?</v>
          </cell>
          <cell r="AI173" t="e">
            <v>#NAME?</v>
          </cell>
        </row>
        <row r="174">
          <cell r="C174" t="str">
            <v>Transfer from DSRA</v>
          </cell>
          <cell r="D174" t="e">
            <v>#NAME?</v>
          </cell>
          <cell r="I174" t="e">
            <v>#NAME?</v>
          </cell>
          <cell r="J174" t="e">
            <v>#NAME?</v>
          </cell>
          <cell r="K174" t="e">
            <v>#NAME?</v>
          </cell>
          <cell r="L174" t="e">
            <v>#NAME?</v>
          </cell>
          <cell r="M174" t="e">
            <v>#NAME?</v>
          </cell>
          <cell r="N174" t="e">
            <v>#NAME?</v>
          </cell>
          <cell r="O174" t="e">
            <v>#NAME?</v>
          </cell>
          <cell r="P174" t="e">
            <v>#NAME?</v>
          </cell>
          <cell r="Q174" t="e">
            <v>#NAME?</v>
          </cell>
          <cell r="R174" t="e">
            <v>#NAME?</v>
          </cell>
          <cell r="S174" t="e">
            <v>#NAME?</v>
          </cell>
          <cell r="T174" t="e">
            <v>#NAME?</v>
          </cell>
          <cell r="U174" t="e">
            <v>#NAME?</v>
          </cell>
          <cell r="V174" t="e">
            <v>#NAME?</v>
          </cell>
          <cell r="W174" t="e">
            <v>#NAME?</v>
          </cell>
          <cell r="X174" t="e">
            <v>#NAME?</v>
          </cell>
          <cell r="Y174" t="e">
            <v>#NAME?</v>
          </cell>
          <cell r="Z174" t="e">
            <v>#NAME?</v>
          </cell>
          <cell r="AA174" t="e">
            <v>#NAME?</v>
          </cell>
          <cell r="AB174" t="e">
            <v>#NAME?</v>
          </cell>
          <cell r="AC174" t="e">
            <v>#NAME?</v>
          </cell>
          <cell r="AD174" t="e">
            <v>#NAME?</v>
          </cell>
          <cell r="AE174" t="e">
            <v>#NAME?</v>
          </cell>
          <cell r="AF174" t="e">
            <v>#NAME?</v>
          </cell>
          <cell r="AG174" t="e">
            <v>#NAME?</v>
          </cell>
          <cell r="AH174" t="e">
            <v>#NAME?</v>
          </cell>
          <cell r="AI174" t="e">
            <v>#NAME?</v>
          </cell>
        </row>
        <row r="175">
          <cell r="C175" t="str">
            <v>Repayment of Senior debt capital</v>
          </cell>
          <cell r="D175" t="e">
            <v>#NAME?</v>
          </cell>
          <cell r="I175">
            <v>0</v>
          </cell>
          <cell r="J175" t="e">
            <v>#NAME?</v>
          </cell>
          <cell r="K175" t="e">
            <v>#NAME?</v>
          </cell>
          <cell r="L175" t="e">
            <v>#NAME?</v>
          </cell>
          <cell r="M175" t="e">
            <v>#NAME?</v>
          </cell>
          <cell r="N175" t="e">
            <v>#NAME?</v>
          </cell>
          <cell r="O175" t="e">
            <v>#NAME?</v>
          </cell>
          <cell r="P175" t="e">
            <v>#NAME?</v>
          </cell>
          <cell r="Q175" t="e">
            <v>#NAME?</v>
          </cell>
          <cell r="R175" t="e">
            <v>#NAME?</v>
          </cell>
          <cell r="S175" t="e">
            <v>#NAME?</v>
          </cell>
          <cell r="T175" t="e">
            <v>#NAME?</v>
          </cell>
          <cell r="U175" t="e">
            <v>#NAME?</v>
          </cell>
          <cell r="V175" t="e">
            <v>#NAME?</v>
          </cell>
          <cell r="W175" t="e">
            <v>#NAME?</v>
          </cell>
          <cell r="X175" t="e">
            <v>#NAME?</v>
          </cell>
          <cell r="Y175" t="e">
            <v>#NAME?</v>
          </cell>
          <cell r="Z175" t="e">
            <v>#NAME?</v>
          </cell>
          <cell r="AA175" t="e">
            <v>#NAME?</v>
          </cell>
          <cell r="AB175" t="e">
            <v>#NAME?</v>
          </cell>
          <cell r="AC175" t="e">
            <v>#NAME?</v>
          </cell>
          <cell r="AD175" t="e">
            <v>#NAME?</v>
          </cell>
          <cell r="AE175" t="e">
            <v>#NAME?</v>
          </cell>
          <cell r="AF175" t="e">
            <v>#NAME?</v>
          </cell>
          <cell r="AG175" t="e">
            <v>#NAME?</v>
          </cell>
          <cell r="AH175" t="e">
            <v>#NAME?</v>
          </cell>
          <cell r="AI175" t="e">
            <v>#NAME?</v>
          </cell>
        </row>
        <row r="176">
          <cell r="C176" t="str">
            <v>Repayment of Mezzanine debt capital</v>
          </cell>
          <cell r="D176" t="e">
            <v>#NAME?</v>
          </cell>
          <cell r="I176">
            <v>0</v>
          </cell>
          <cell r="J176" t="e">
            <v>#NAME?</v>
          </cell>
          <cell r="K176" t="e">
            <v>#NAME?</v>
          </cell>
          <cell r="L176" t="e">
            <v>#NAME?</v>
          </cell>
          <cell r="M176" t="e">
            <v>#NAME?</v>
          </cell>
          <cell r="N176" t="e">
            <v>#NAME?</v>
          </cell>
          <cell r="O176" t="e">
            <v>#NAME?</v>
          </cell>
          <cell r="P176" t="e">
            <v>#NAME?</v>
          </cell>
          <cell r="Q176" t="e">
            <v>#NAME?</v>
          </cell>
          <cell r="R176" t="e">
            <v>#NAME?</v>
          </cell>
          <cell r="S176" t="e">
            <v>#NAME?</v>
          </cell>
          <cell r="T176" t="e">
            <v>#NAME?</v>
          </cell>
          <cell r="U176" t="e">
            <v>#NAME?</v>
          </cell>
          <cell r="V176" t="e">
            <v>#NAME?</v>
          </cell>
          <cell r="W176" t="e">
            <v>#NAME?</v>
          </cell>
          <cell r="X176" t="e">
            <v>#NAME?</v>
          </cell>
          <cell r="Y176" t="e">
            <v>#NAME?</v>
          </cell>
          <cell r="Z176" t="e">
            <v>#NAME?</v>
          </cell>
          <cell r="AA176" t="e">
            <v>#NAME?</v>
          </cell>
          <cell r="AB176" t="e">
            <v>#NAME?</v>
          </cell>
          <cell r="AC176" t="e">
            <v>#NAME?</v>
          </cell>
          <cell r="AD176" t="e">
            <v>#NAME?</v>
          </cell>
          <cell r="AE176" t="e">
            <v>#NAME?</v>
          </cell>
          <cell r="AF176" t="e">
            <v>#NAME?</v>
          </cell>
          <cell r="AG176" t="e">
            <v>#NAME?</v>
          </cell>
          <cell r="AH176" t="e">
            <v>#NAME?</v>
          </cell>
          <cell r="AI176" t="e">
            <v>#NAME?</v>
          </cell>
        </row>
        <row r="177">
          <cell r="C177" t="str">
            <v>Repayment of Sub debt capital</v>
          </cell>
          <cell r="D177" t="e">
            <v>#NAME?</v>
          </cell>
          <cell r="I177" t="e">
            <v>#NAME?</v>
          </cell>
          <cell r="J177" t="e">
            <v>#NAME?</v>
          </cell>
          <cell r="K177" t="e">
            <v>#NAME?</v>
          </cell>
          <cell r="L177" t="e">
            <v>#NAME?</v>
          </cell>
          <cell r="M177" t="e">
            <v>#NAME?</v>
          </cell>
          <cell r="N177" t="e">
            <v>#NAME?</v>
          </cell>
          <cell r="O177" t="e">
            <v>#NAME?</v>
          </cell>
          <cell r="P177" t="e">
            <v>#NAME?</v>
          </cell>
          <cell r="Q177" t="e">
            <v>#NAME?</v>
          </cell>
          <cell r="R177" t="e">
            <v>#NAME?</v>
          </cell>
          <cell r="S177" t="e">
            <v>#NAME?</v>
          </cell>
          <cell r="T177" t="e">
            <v>#NAME?</v>
          </cell>
          <cell r="U177" t="e">
            <v>#NAME?</v>
          </cell>
          <cell r="V177" t="e">
            <v>#NAME?</v>
          </cell>
          <cell r="W177" t="e">
            <v>#NAME?</v>
          </cell>
          <cell r="X177" t="e">
            <v>#NAME?</v>
          </cell>
          <cell r="Y177" t="e">
            <v>#NAME?</v>
          </cell>
          <cell r="Z177" t="e">
            <v>#NAME?</v>
          </cell>
          <cell r="AA177" t="e">
            <v>#NAME?</v>
          </cell>
          <cell r="AB177" t="e">
            <v>#NAME?</v>
          </cell>
          <cell r="AC177" t="e">
            <v>#NAME?</v>
          </cell>
          <cell r="AD177" t="e">
            <v>#NAME?</v>
          </cell>
          <cell r="AE177" t="e">
            <v>#NAME?</v>
          </cell>
          <cell r="AF177" t="e">
            <v>#NAME?</v>
          </cell>
          <cell r="AG177" t="e">
            <v>#NAME?</v>
          </cell>
          <cell r="AH177" t="e">
            <v>#NAME?</v>
          </cell>
          <cell r="AI177" t="e">
            <v>#NAME?</v>
          </cell>
        </row>
        <row r="178">
          <cell r="C178" t="str">
            <v>Repayment of Operating loan</v>
          </cell>
          <cell r="D178">
            <v>0</v>
          </cell>
        </row>
        <row r="179">
          <cell r="C179" t="str">
            <v>Repayment of Share Issue</v>
          </cell>
          <cell r="D179" t="e">
            <v>#NAME?</v>
          </cell>
          <cell r="I179" t="e">
            <v>#NAME?</v>
          </cell>
          <cell r="J179" t="e">
            <v>#NAME?</v>
          </cell>
          <cell r="K179" t="e">
            <v>#NAME?</v>
          </cell>
          <cell r="L179" t="e">
            <v>#NAME?</v>
          </cell>
          <cell r="M179" t="e">
            <v>#NAME?</v>
          </cell>
          <cell r="N179" t="e">
            <v>#NAME?</v>
          </cell>
          <cell r="O179" t="e">
            <v>#NAME?</v>
          </cell>
          <cell r="P179" t="e">
            <v>#NAME?</v>
          </cell>
          <cell r="Q179" t="e">
            <v>#NAME?</v>
          </cell>
          <cell r="R179" t="e">
            <v>#NAME?</v>
          </cell>
          <cell r="S179" t="e">
            <v>#NAME?</v>
          </cell>
          <cell r="T179" t="e">
            <v>#NAME?</v>
          </cell>
          <cell r="U179" t="e">
            <v>#NAME?</v>
          </cell>
          <cell r="V179" t="e">
            <v>#NAME?</v>
          </cell>
          <cell r="W179" t="e">
            <v>#NAME?</v>
          </cell>
          <cell r="X179" t="e">
            <v>#NAME?</v>
          </cell>
          <cell r="Y179" t="e">
            <v>#NAME?</v>
          </cell>
          <cell r="Z179" t="e">
            <v>#NAME?</v>
          </cell>
          <cell r="AA179" t="e">
            <v>#NAME?</v>
          </cell>
          <cell r="AB179" t="e">
            <v>#NAME?</v>
          </cell>
          <cell r="AC179" t="e">
            <v>#NAME?</v>
          </cell>
          <cell r="AD179" t="e">
            <v>#NAME?</v>
          </cell>
          <cell r="AE179" t="e">
            <v>#NAME?</v>
          </cell>
          <cell r="AF179" t="e">
            <v>#NAME?</v>
          </cell>
          <cell r="AG179" t="e">
            <v>#NAME?</v>
          </cell>
          <cell r="AH179" t="e">
            <v>#NAME?</v>
          </cell>
          <cell r="AI179" t="e">
            <v>#NAME?</v>
          </cell>
        </row>
        <row r="180">
          <cell r="D180" t="e">
            <v>#NAME?</v>
          </cell>
          <cell r="I180" t="e">
            <v>#NAME?</v>
          </cell>
          <cell r="J180" t="e">
            <v>#NAME?</v>
          </cell>
          <cell r="K180" t="e">
            <v>#NAME?</v>
          </cell>
          <cell r="L180" t="e">
            <v>#NAME?</v>
          </cell>
          <cell r="M180" t="e">
            <v>#NAME?</v>
          </cell>
          <cell r="N180" t="e">
            <v>#NAME?</v>
          </cell>
          <cell r="O180" t="e">
            <v>#NAME?</v>
          </cell>
          <cell r="P180" t="e">
            <v>#NAME?</v>
          </cell>
          <cell r="Q180" t="e">
            <v>#NAME?</v>
          </cell>
          <cell r="R180" t="e">
            <v>#NAME?</v>
          </cell>
          <cell r="S180" t="e">
            <v>#NAME?</v>
          </cell>
          <cell r="T180" t="e">
            <v>#NAME?</v>
          </cell>
          <cell r="U180" t="e">
            <v>#NAME?</v>
          </cell>
          <cell r="V180" t="e">
            <v>#NAME?</v>
          </cell>
          <cell r="W180" t="e">
            <v>#NAME?</v>
          </cell>
          <cell r="X180" t="e">
            <v>#NAME?</v>
          </cell>
          <cell r="Y180" t="e">
            <v>#NAME?</v>
          </cell>
          <cell r="Z180" t="e">
            <v>#NAME?</v>
          </cell>
          <cell r="AA180" t="e">
            <v>#NAME?</v>
          </cell>
          <cell r="AB180" t="e">
            <v>#NAME?</v>
          </cell>
          <cell r="AC180" t="e">
            <v>#NAME?</v>
          </cell>
          <cell r="AD180" t="e">
            <v>#NAME?</v>
          </cell>
          <cell r="AE180" t="e">
            <v>#NAME?</v>
          </cell>
          <cell r="AF180" t="e">
            <v>#NAME?</v>
          </cell>
          <cell r="AG180" t="e">
            <v>#NAME?</v>
          </cell>
          <cell r="AH180" t="e">
            <v>#NAME?</v>
          </cell>
          <cell r="AI180" t="e">
            <v>#NAME?</v>
          </cell>
        </row>
        <row r="182">
          <cell r="C182" t="str">
            <v>Net cash inflow  / (outflow)</v>
          </cell>
          <cell r="D182" t="e">
            <v>#NAME?</v>
          </cell>
          <cell r="I182" t="e">
            <v>#NAME?</v>
          </cell>
          <cell r="J182" t="e">
            <v>#NAME?</v>
          </cell>
          <cell r="K182" t="e">
            <v>#NAME?</v>
          </cell>
          <cell r="L182" t="e">
            <v>#NAME?</v>
          </cell>
          <cell r="M182" t="e">
            <v>#NAME?</v>
          </cell>
          <cell r="N182" t="e">
            <v>#NAME?</v>
          </cell>
          <cell r="O182" t="e">
            <v>#NAME?</v>
          </cell>
          <cell r="P182" t="e">
            <v>#NAME?</v>
          </cell>
          <cell r="Q182" t="e">
            <v>#NAME?</v>
          </cell>
          <cell r="R182" t="e">
            <v>#NAME?</v>
          </cell>
          <cell r="S182" t="e">
            <v>#NAME?</v>
          </cell>
          <cell r="T182" t="e">
            <v>#NAME?</v>
          </cell>
          <cell r="U182" t="e">
            <v>#NAME?</v>
          </cell>
          <cell r="V182" t="e">
            <v>#NAME?</v>
          </cell>
          <cell r="W182" t="e">
            <v>#NAME?</v>
          </cell>
          <cell r="X182" t="e">
            <v>#NAME?</v>
          </cell>
          <cell r="Y182" t="e">
            <v>#NAME?</v>
          </cell>
          <cell r="Z182" t="e">
            <v>#NAME?</v>
          </cell>
          <cell r="AA182" t="e">
            <v>#NAME?</v>
          </cell>
          <cell r="AB182" t="e">
            <v>#NAME?</v>
          </cell>
          <cell r="AC182" t="e">
            <v>#NAME?</v>
          </cell>
          <cell r="AD182" t="e">
            <v>#NAME?</v>
          </cell>
          <cell r="AE182" t="e">
            <v>#NAME?</v>
          </cell>
          <cell r="AF182" t="e">
            <v>#NAME?</v>
          </cell>
          <cell r="AG182" t="e">
            <v>#NAME?</v>
          </cell>
          <cell r="AH182" t="e">
            <v>#NAME?</v>
          </cell>
          <cell r="AI182" t="e">
            <v>#NAME?</v>
          </cell>
        </row>
        <row r="184">
          <cell r="B184" t="str">
            <v>Increase (Decrease) in Cash held</v>
          </cell>
        </row>
        <row r="185">
          <cell r="C185" t="str">
            <v>Cash at Year End</v>
          </cell>
          <cell r="D185">
            <v>0</v>
          </cell>
          <cell r="I185" t="e">
            <v>#NAME?</v>
          </cell>
          <cell r="J185" t="e">
            <v>#NAME?</v>
          </cell>
          <cell r="K185" t="e">
            <v>#NAME?</v>
          </cell>
          <cell r="L185" t="e">
            <v>#NAME?</v>
          </cell>
          <cell r="M185" t="e">
            <v>#NAME?</v>
          </cell>
          <cell r="N185" t="e">
            <v>#NAME?</v>
          </cell>
          <cell r="O185" t="e">
            <v>#NAME?</v>
          </cell>
          <cell r="P185" t="e">
            <v>#NAME?</v>
          </cell>
          <cell r="Q185" t="e">
            <v>#NAME?</v>
          </cell>
          <cell r="R185" t="e">
            <v>#NAME?</v>
          </cell>
          <cell r="S185" t="e">
            <v>#NAME?</v>
          </cell>
          <cell r="T185" t="e">
            <v>#NAME?</v>
          </cell>
          <cell r="U185" t="e">
            <v>#NAME?</v>
          </cell>
          <cell r="V185" t="e">
            <v>#NAME?</v>
          </cell>
          <cell r="W185" t="e">
            <v>#NAME?</v>
          </cell>
          <cell r="X185" t="e">
            <v>#NAME?</v>
          </cell>
          <cell r="Y185" t="e">
            <v>#NAME?</v>
          </cell>
          <cell r="Z185" t="e">
            <v>#NAME?</v>
          </cell>
          <cell r="AA185" t="e">
            <v>#NAME?</v>
          </cell>
          <cell r="AB185" t="e">
            <v>#NAME?</v>
          </cell>
          <cell r="AC185" t="e">
            <v>#NAME?</v>
          </cell>
          <cell r="AD185" t="e">
            <v>#NAME?</v>
          </cell>
          <cell r="AE185" t="e">
            <v>#NAME?</v>
          </cell>
          <cell r="AF185" t="e">
            <v>#NAME?</v>
          </cell>
          <cell r="AG185" t="e">
            <v>#NAME?</v>
          </cell>
          <cell r="AH185" t="e">
            <v>#NAME?</v>
          </cell>
          <cell r="AI185" t="e">
            <v>#NAME?</v>
          </cell>
        </row>
        <row r="186">
          <cell r="C186" t="str">
            <v>less: Cash at Year Start</v>
          </cell>
          <cell r="D186">
            <v>0</v>
          </cell>
          <cell r="I186">
            <v>0</v>
          </cell>
          <cell r="J186" t="e">
            <v>#NAME?</v>
          </cell>
          <cell r="K186" t="e">
            <v>#NAME?</v>
          </cell>
          <cell r="L186" t="e">
            <v>#NAME?</v>
          </cell>
          <cell r="M186" t="e">
            <v>#NAME?</v>
          </cell>
          <cell r="N186" t="e">
            <v>#NAME?</v>
          </cell>
          <cell r="O186" t="e">
            <v>#NAME?</v>
          </cell>
          <cell r="P186" t="e">
            <v>#NAME?</v>
          </cell>
          <cell r="Q186" t="e">
            <v>#NAME?</v>
          </cell>
          <cell r="R186" t="e">
            <v>#NAME?</v>
          </cell>
          <cell r="S186" t="e">
            <v>#NAME?</v>
          </cell>
          <cell r="T186" t="e">
            <v>#NAME?</v>
          </cell>
          <cell r="U186" t="e">
            <v>#NAME?</v>
          </cell>
          <cell r="V186" t="e">
            <v>#NAME?</v>
          </cell>
          <cell r="W186" t="e">
            <v>#NAME?</v>
          </cell>
          <cell r="X186" t="e">
            <v>#NAME?</v>
          </cell>
          <cell r="Y186" t="e">
            <v>#NAME?</v>
          </cell>
          <cell r="Z186" t="e">
            <v>#NAME?</v>
          </cell>
          <cell r="AA186" t="e">
            <v>#NAME?</v>
          </cell>
          <cell r="AB186" t="e">
            <v>#NAME?</v>
          </cell>
          <cell r="AC186" t="e">
            <v>#NAME?</v>
          </cell>
          <cell r="AD186" t="e">
            <v>#NAME?</v>
          </cell>
          <cell r="AE186" t="e">
            <v>#NAME?</v>
          </cell>
          <cell r="AF186" t="e">
            <v>#NAME?</v>
          </cell>
          <cell r="AG186" t="e">
            <v>#NAME?</v>
          </cell>
          <cell r="AH186" t="e">
            <v>#NAME?</v>
          </cell>
          <cell r="AI186" t="e">
            <v>#NAME?</v>
          </cell>
        </row>
        <row r="187">
          <cell r="C187" t="str">
            <v>Increase / (Decrease) in cash</v>
          </cell>
          <cell r="D187">
            <v>0</v>
          </cell>
          <cell r="I187" t="e">
            <v>#NAME?</v>
          </cell>
          <cell r="J187" t="e">
            <v>#NAME?</v>
          </cell>
          <cell r="K187" t="e">
            <v>#NAME?</v>
          </cell>
          <cell r="L187" t="e">
            <v>#NAME?</v>
          </cell>
          <cell r="M187" t="e">
            <v>#NAME?</v>
          </cell>
          <cell r="N187" t="e">
            <v>#NAME?</v>
          </cell>
          <cell r="O187" t="e">
            <v>#NAME?</v>
          </cell>
          <cell r="P187" t="e">
            <v>#NAME?</v>
          </cell>
          <cell r="Q187" t="e">
            <v>#NAME?</v>
          </cell>
          <cell r="R187" t="e">
            <v>#NAME?</v>
          </cell>
          <cell r="S187" t="e">
            <v>#NAME?</v>
          </cell>
          <cell r="T187" t="e">
            <v>#NAME?</v>
          </cell>
          <cell r="U187" t="e">
            <v>#NAME?</v>
          </cell>
          <cell r="V187" t="e">
            <v>#NAME?</v>
          </cell>
          <cell r="W187" t="e">
            <v>#NAME?</v>
          </cell>
          <cell r="X187" t="e">
            <v>#NAME?</v>
          </cell>
          <cell r="Y187" t="e">
            <v>#NAME?</v>
          </cell>
          <cell r="Z187" t="e">
            <v>#NAME?</v>
          </cell>
          <cell r="AA187" t="e">
            <v>#NAME?</v>
          </cell>
          <cell r="AB187" t="e">
            <v>#NAME?</v>
          </cell>
          <cell r="AC187" t="e">
            <v>#NAME?</v>
          </cell>
          <cell r="AD187" t="e">
            <v>#NAME?</v>
          </cell>
          <cell r="AE187" t="e">
            <v>#NAME?</v>
          </cell>
          <cell r="AF187" t="e">
            <v>#NAME?</v>
          </cell>
          <cell r="AG187" t="e">
            <v>#NAME?</v>
          </cell>
          <cell r="AH187" t="e">
            <v>#NAME?</v>
          </cell>
          <cell r="AI187" t="e">
            <v>#NAME?</v>
          </cell>
        </row>
      </sheetData>
      <sheetData sheetId="19" refreshError="1">
        <row r="121">
          <cell r="D121" t="e">
            <v>#NAME?</v>
          </cell>
        </row>
        <row r="122">
          <cell r="D122" t="e">
            <v>#NAME?</v>
          </cell>
        </row>
        <row r="123">
          <cell r="D123" t="e">
            <v>#NAME?</v>
          </cell>
        </row>
        <row r="124">
          <cell r="D124" t="e">
            <v>#NAME?</v>
          </cell>
        </row>
      </sheetData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utputs"/>
      <sheetName val="Assump_TI"/>
      <sheetName val="Assump_TD_A"/>
      <sheetName val="Project_CF_A"/>
      <sheetName val="Summary of Works"/>
      <sheetName val="Cash Flow"/>
      <sheetName val="Dev Path"/>
      <sheetName val="Rates Schedule"/>
      <sheetName val="Timing Flags_A"/>
      <sheetName val="Timing Flags_Q"/>
      <sheetName val="Timing Flags_M"/>
      <sheetName val="Template_A"/>
      <sheetName val="Template_Q"/>
      <sheetName val="Template_M"/>
      <sheetName val="ABS_PPI"/>
      <sheetName val="ABS_EHPI"/>
      <sheetName val="ABS_CPI"/>
      <sheetName val="Tables for Written CP"/>
      <sheetName val="Deficit final"/>
      <sheetName val="Retail"/>
      <sheetName val="Deficit 1"/>
      <sheetName val="Deficit"/>
      <sheetName val="Mapping"/>
    </sheetNames>
    <sheetDataSet>
      <sheetData sheetId="0">
        <row r="6">
          <cell r="D6" t="str">
            <v>Box HIll - Contributions Plan 15</v>
          </cell>
        </row>
        <row r="21">
          <cell r="F21" t="str">
            <v>CP 15 Model</v>
          </cell>
        </row>
      </sheetData>
      <sheetData sheetId="1">
        <row r="5">
          <cell r="B5" t="str">
            <v>Model is Ok | Scenario 1</v>
          </cell>
        </row>
        <row r="23">
          <cell r="L23" t="str">
            <v>Model is Ok</v>
          </cell>
        </row>
      </sheetData>
      <sheetData sheetId="2">
        <row r="18">
          <cell r="H18">
            <v>365</v>
          </cell>
        </row>
        <row r="22">
          <cell r="H22">
            <v>24</v>
          </cell>
        </row>
        <row r="29">
          <cell r="H29">
            <v>41456</v>
          </cell>
        </row>
        <row r="30">
          <cell r="H30">
            <v>41456</v>
          </cell>
        </row>
        <row r="32">
          <cell r="H32">
            <v>50587.25</v>
          </cell>
        </row>
        <row r="40">
          <cell r="H40">
            <v>1</v>
          </cell>
        </row>
        <row r="41">
          <cell r="H41">
            <v>2.5000000000000001E-2</v>
          </cell>
        </row>
        <row r="42">
          <cell r="H42">
            <v>41821</v>
          </cell>
        </row>
        <row r="46">
          <cell r="H46">
            <v>4.196273956260755E-2</v>
          </cell>
        </row>
        <row r="51">
          <cell r="H51">
            <v>3.3324506519551725E-2</v>
          </cell>
        </row>
        <row r="56">
          <cell r="H56">
            <v>2.5000000000000001E-2</v>
          </cell>
        </row>
        <row r="61">
          <cell r="H61">
            <v>3080.0599380477261</v>
          </cell>
        </row>
        <row r="62">
          <cell r="H62">
            <v>3213.3691436465383</v>
          </cell>
        </row>
        <row r="63">
          <cell r="H63">
            <v>437.52918890900003</v>
          </cell>
        </row>
        <row r="64">
          <cell r="H64">
            <v>4099.8065388167406</v>
          </cell>
        </row>
        <row r="65">
          <cell r="H65">
            <v>1027.9596754749423</v>
          </cell>
        </row>
        <row r="66">
          <cell r="H66">
            <v>1285.9195139199978</v>
          </cell>
        </row>
        <row r="67">
          <cell r="H67">
            <v>138.78264675929918</v>
          </cell>
        </row>
        <row r="68">
          <cell r="H68">
            <v>1287.695001494641</v>
          </cell>
        </row>
        <row r="69">
          <cell r="H69">
            <v>3100.5553758662945</v>
          </cell>
        </row>
        <row r="78">
          <cell r="H78">
            <v>4.4999999999999998E-2</v>
          </cell>
        </row>
        <row r="79">
          <cell r="H79">
            <v>4.4999999999999998E-2</v>
          </cell>
        </row>
      </sheetData>
      <sheetData sheetId="3" refreshError="1"/>
      <sheetData sheetId="4">
        <row r="38">
          <cell r="F38">
            <v>358941742.89466423</v>
          </cell>
        </row>
        <row r="42">
          <cell r="F42">
            <v>-72252980.779220179</v>
          </cell>
        </row>
        <row r="43">
          <cell r="F43">
            <v>-75380188.581523299</v>
          </cell>
        </row>
        <row r="44">
          <cell r="F44">
            <v>-10263692.497045143</v>
          </cell>
        </row>
        <row r="45">
          <cell r="F45">
            <v>-96174506.018024489</v>
          </cell>
        </row>
        <row r="46">
          <cell r="F46">
            <v>-657171.67093183519</v>
          </cell>
        </row>
        <row r="47">
          <cell r="F47">
            <v>-822084.65546687541</v>
          </cell>
        </row>
        <row r="48">
          <cell r="F48">
            <v>-3255605.4461540058</v>
          </cell>
        </row>
        <row r="49">
          <cell r="F49">
            <v>-29383920.421811767</v>
          </cell>
        </row>
        <row r="50">
          <cell r="F50">
            <v>-70751592.824486822</v>
          </cell>
        </row>
        <row r="51">
          <cell r="F51">
            <v>-358941742.89466435</v>
          </cell>
        </row>
        <row r="52">
          <cell r="G52">
            <v>0</v>
          </cell>
        </row>
        <row r="56">
          <cell r="G56">
            <v>4.4999999999999929E-2</v>
          </cell>
        </row>
      </sheetData>
      <sheetData sheetId="5" refreshError="1"/>
      <sheetData sheetId="6" refreshError="1"/>
      <sheetData sheetId="7">
        <row r="3">
          <cell r="C3">
            <v>0</v>
          </cell>
        </row>
      </sheetData>
      <sheetData sheetId="8" refreshError="1"/>
      <sheetData sheetId="9">
        <row r="28">
          <cell r="Q28">
            <v>6</v>
          </cell>
        </row>
        <row r="30">
          <cell r="Q30">
            <v>365</v>
          </cell>
        </row>
        <row r="31">
          <cell r="Q31">
            <v>366</v>
          </cell>
        </row>
        <row r="54">
          <cell r="Q54" t="str">
            <v>Monthly</v>
          </cell>
        </row>
        <row r="55">
          <cell r="Q55" t="str">
            <v>Quarterly</v>
          </cell>
        </row>
        <row r="56">
          <cell r="Q56" t="str">
            <v>Semi-Annual</v>
          </cell>
        </row>
        <row r="57">
          <cell r="Q57" t="str">
            <v>Annual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9">
          <cell r="AC69">
            <v>156.80000000000001</v>
          </cell>
          <cell r="AD69">
            <v>98.1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1">
          <cell r="C11">
            <v>1</v>
          </cell>
        </row>
        <row r="24">
          <cell r="B24">
            <v>41091</v>
          </cell>
        </row>
        <row r="25">
          <cell r="B25">
            <v>41456</v>
          </cell>
        </row>
        <row r="26">
          <cell r="B26">
            <v>41821</v>
          </cell>
        </row>
        <row r="27">
          <cell r="B27">
            <v>42186</v>
          </cell>
        </row>
        <row r="28">
          <cell r="B28">
            <v>42552</v>
          </cell>
        </row>
        <row r="29">
          <cell r="B29">
            <v>42917</v>
          </cell>
        </row>
        <row r="30">
          <cell r="B30">
            <v>43282</v>
          </cell>
        </row>
        <row r="31">
          <cell r="B31">
            <v>43647</v>
          </cell>
        </row>
        <row r="32">
          <cell r="B32">
            <v>44013</v>
          </cell>
        </row>
        <row r="33">
          <cell r="B33">
            <v>44378</v>
          </cell>
        </row>
        <row r="34">
          <cell r="B34">
            <v>44743</v>
          </cell>
        </row>
        <row r="35">
          <cell r="B35">
            <v>45108</v>
          </cell>
        </row>
        <row r="36">
          <cell r="B36">
            <v>45474</v>
          </cell>
        </row>
        <row r="37">
          <cell r="B37">
            <v>45839</v>
          </cell>
        </row>
        <row r="38">
          <cell r="B38">
            <v>46204</v>
          </cell>
        </row>
        <row r="39">
          <cell r="B39">
            <v>46569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aimer"/>
      <sheetName val="Title"/>
      <sheetName val="Index"/>
      <sheetName val="Bid Template"/>
      <sheetName val="Summary"/>
      <sheetName val="1. Scenarios"/>
      <sheetName val="1. Gen Ass"/>
      <sheetName val="2. Timing Flags &amp; Error Checks"/>
      <sheetName val="3. Consortium"/>
      <sheetName val="3. Construction &amp; Depreciation"/>
      <sheetName val="3. FM"/>
      <sheetName val="3. Commercial"/>
      <sheetName val="3. Finance"/>
      <sheetName val="4. Commercial"/>
      <sheetName val="5. Operating"/>
      <sheetName val="6. Asset"/>
      <sheetName val="7. Bank Debt"/>
      <sheetName val="8. Cash Accounts"/>
      <sheetName val="7. Cpt Mkts"/>
      <sheetName val="8. Tax &amp; Working Capital"/>
      <sheetName val="9. FOF &amp; Analysis"/>
      <sheetName val="9. FS Inputs"/>
      <sheetName val="9. Ouput - Financial Statements"/>
      <sheetName val="9. Ouput - Annual"/>
      <sheetName val="9. Project IRR"/>
      <sheetName val="Assumptions Book"/>
      <sheetName val="Data Validation"/>
    </sheetNames>
    <sheetDataSet>
      <sheetData sheetId="0" refreshError="1"/>
      <sheetData sheetId="1" refreshError="1">
        <row r="4">
          <cell r="A4" t="str">
            <v>Royal Women's Hospital Redevelopment Project</v>
          </cell>
        </row>
        <row r="5">
          <cell r="A5" t="str">
            <v>Royal Women's Health Partnership</v>
          </cell>
        </row>
      </sheetData>
      <sheetData sheetId="2"/>
      <sheetData sheetId="3" refreshError="1"/>
      <sheetData sheetId="4" refreshError="1"/>
      <sheetData sheetId="5" refreshError="1">
        <row r="8">
          <cell r="F8">
            <v>1</v>
          </cell>
        </row>
      </sheetData>
      <sheetData sheetId="6" refreshError="1">
        <row r="12">
          <cell r="F12">
            <v>39660</v>
          </cell>
        </row>
        <row r="24">
          <cell r="F24">
            <v>38352</v>
          </cell>
        </row>
      </sheetData>
      <sheetData sheetId="7"/>
      <sheetData sheetId="8" refreshError="1"/>
      <sheetData sheetId="9"/>
      <sheetData sheetId="10" refreshError="1"/>
      <sheetData sheetId="1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dex "/>
      <sheetName val="Version Control"/>
      <sheetName val="Edits"/>
      <sheetName val="Check"/>
      <sheetName val="Summary - Lift"/>
      <sheetName val="Summary - PCT"/>
      <sheetName val="General Inputs"/>
      <sheetName val="Pub Inputs"/>
      <sheetName val="Pri Inputs"/>
      <sheetName val="Funding"/>
      <sheetName val="Repayment"/>
      <sheetName val="Cashflow"/>
      <sheetName val="Revenue &amp; Costs"/>
      <sheetName val="Ratios"/>
      <sheetName val="Graphs"/>
      <sheetName val="PCT Receipts"/>
      <sheetName val="PCT Asset"/>
      <sheetName val="BR CF"/>
      <sheetName val="BR CF (2)"/>
      <sheetName val="Funding Gr"/>
      <sheetName val="Cash Gr"/>
      <sheetName val="Pfm - Const &amp; lifecyc costs"/>
      <sheetName val="Pfm - Services"/>
      <sheetName val="Pfm - Capital"/>
      <sheetName val="Pfm - 3rd Party 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98">
          <cell r="D98">
            <v>1.3002736283738159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Outputs"/>
      <sheetName val="Assump_Main_TI"/>
      <sheetName val="Assump_Property"/>
      <sheetName val="Assump_Main_TD Manual"/>
      <sheetName val="Assump_Main_TD S-Curve"/>
      <sheetName val="Cashflow Annual"/>
      <sheetName val="Capex Allocation"/>
      <sheetName val="Revenue Allocation"/>
      <sheetName val="Inflation"/>
      <sheetName val="Mapping"/>
      <sheetName val="Timing Flags Annual"/>
      <sheetName val="Timing Flags Qtly"/>
      <sheetName val="Check"/>
      <sheetName val="Template"/>
    </sheetNames>
    <sheetDataSet>
      <sheetData sheetId="0" refreshError="1"/>
      <sheetData sheetId="1" refreshError="1"/>
      <sheetData sheetId="2" refreshError="1"/>
      <sheetData sheetId="3" refreshError="1">
        <row r="40">
          <cell r="L40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4">
          <cell r="U44">
            <v>365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PART Summary"/>
      <sheetName val="Outputs"/>
      <sheetName val="Assump_TI"/>
      <sheetName val="Assump_TD_A"/>
      <sheetName val="Project_CF_A"/>
      <sheetName val="Mapping"/>
      <sheetName val="Summary of Works"/>
      <sheetName val="Rates Schedule"/>
      <sheetName val="Cash Flow"/>
      <sheetName val="Development Path"/>
      <sheetName val="Timing Flags_A"/>
      <sheetName val="Timing Flags_Q"/>
      <sheetName val="Timing Flags_M"/>
      <sheetName val="Template_A"/>
      <sheetName val="Template_Q"/>
      <sheetName val="Template_M"/>
      <sheetName val="Population"/>
      <sheetName val="ABS_EHPI"/>
      <sheetName val="Register Update"/>
    </sheetNames>
    <sheetDataSet>
      <sheetData sheetId="0">
        <row r="6">
          <cell r="D6" t="str">
            <v>North Kellyville - Contributions Plan 13 Financial Model</v>
          </cell>
        </row>
      </sheetData>
      <sheetData sheetId="1" refreshError="1"/>
      <sheetData sheetId="2">
        <row r="5">
          <cell r="B5" t="str">
            <v>Model is in Error | Base Case</v>
          </cell>
        </row>
      </sheetData>
      <sheetData sheetId="3">
        <row r="18">
          <cell r="H18">
            <v>365</v>
          </cell>
        </row>
        <row r="61">
          <cell r="H61">
            <v>11780.200765680946</v>
          </cell>
        </row>
      </sheetData>
      <sheetData sheetId="4">
        <row r="54">
          <cell r="Q54">
            <v>0</v>
          </cell>
        </row>
      </sheetData>
      <sheetData sheetId="5">
        <row r="30">
          <cell r="G30">
            <v>139610821.90661919</v>
          </cell>
        </row>
      </sheetData>
      <sheetData sheetId="6">
        <row r="11">
          <cell r="C11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28">
          <cell r="Q28">
            <v>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NPC Analysis"/>
      <sheetName val="State Position"/>
      <sheetName val="Cases"/>
      <sheetName val="Navigation"/>
      <sheetName val="Notice"/>
      <sheetName val="Model Info &amp; Checks"/>
      <sheetName val="PSC Summary"/>
      <sheetName val="Assumptions"/>
      <sheetName val="Construction Cost Inputs"/>
      <sheetName val="Relocateables Capex Inputs"/>
      <sheetName val="Operating Cost Inputs"/>
      <sheetName val="Relocatables Opex Inputs"/>
      <sheetName val="Expected PPP Inputs"/>
      <sheetName val="Risk Inputs"/>
      <sheetName val="Timing and Indexation"/>
      <sheetName val="Funding"/>
      <sheetName val="Op_Cost"/>
      <sheetName val="Con_Cost"/>
      <sheetName val="Ret_Cost Constr"/>
      <sheetName val="Modulars"/>
      <sheetName val="MFSConstr"/>
      <sheetName val="QFSOps"/>
      <sheetName val="QFS"/>
      <sheetName val="AFS"/>
      <sheetName val="QWaterfall"/>
      <sheetName val="AWaterfall"/>
      <sheetName val="Debt Balances"/>
      <sheetName val="Chart_Data"/>
      <sheetName val="Base Case PSC Chart"/>
      <sheetName val="Base Case PSC %"/>
      <sheetName val="Risk Adjusted Project Cost"/>
      <sheetName val="PSC Cost Profile"/>
      <sheetName val="Mod Chart"/>
      <sheetName val="Service Payment Chart"/>
      <sheetName val="PSC vs PPP no ret risk"/>
      <sheetName val="PSC vs PPP"/>
      <sheetName val="Con Cost Chart"/>
      <sheetName val="Op and LC"/>
      <sheetName val="Op Costs Chart"/>
      <sheetName val="Charts - selected case"/>
      <sheetName val="CoA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5">
          <cell r="G15" t="str">
            <v>PPP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Gen Ass"/>
      <sheetName val="Construction - M"/>
      <sheetName val="CashFlow WF - Q"/>
      <sheetName val="CashFlow WF - A"/>
      <sheetName val="P&amp;L - Q"/>
      <sheetName val="Debt - Q"/>
      <sheetName val="Sub Debt - Q"/>
      <sheetName val="Equity - Q"/>
      <sheetName val="Depreciation - Q"/>
      <sheetName val="Tax - Q"/>
    </sheetNames>
    <sheetDataSet>
      <sheetData sheetId="0" refreshError="1"/>
      <sheetData sheetId="1" refreshError="1">
        <row r="158">
          <cell r="E158">
            <v>4834.1283311107491</v>
          </cell>
        </row>
        <row r="170">
          <cell r="E170">
            <v>65225.702554552328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U112"/>
  <sheetViews>
    <sheetView tabSelected="1" workbookViewId="0">
      <selection activeCell="J37" sqref="J37"/>
    </sheetView>
  </sheetViews>
  <sheetFormatPr defaultRowHeight="12"/>
  <cols>
    <col min="1" max="1" width="35.33203125" style="1" customWidth="1"/>
    <col min="2" max="2" width="22.83203125" style="1" customWidth="1"/>
    <col min="3" max="3" width="23.83203125" style="1" customWidth="1"/>
    <col min="4" max="4" width="23" style="1" customWidth="1"/>
    <col min="5" max="5" width="14.33203125" style="1" customWidth="1"/>
    <col min="6" max="6" width="22.6640625" style="1" customWidth="1"/>
    <col min="7" max="8" width="14.5" style="1" customWidth="1"/>
    <col min="9" max="9" width="20.33203125" style="1" customWidth="1"/>
    <col min="10" max="10" width="19.5" style="1" customWidth="1"/>
    <col min="11" max="13" width="13.1640625" style="1" customWidth="1"/>
    <col min="14" max="14" width="17" style="1" customWidth="1"/>
    <col min="15" max="15" width="20.5" style="1" customWidth="1"/>
    <col min="16" max="16" width="11.83203125" style="1" bestFit="1" customWidth="1"/>
    <col min="17" max="18" width="0" style="1" hidden="1" customWidth="1"/>
    <col min="19" max="19" width="11.1640625" style="1" hidden="1" customWidth="1"/>
    <col min="20" max="20" width="14" style="1" hidden="1" customWidth="1"/>
    <col min="21" max="21" width="13.5" style="1" hidden="1" customWidth="1"/>
    <col min="22" max="16384" width="9.33203125" style="1"/>
  </cols>
  <sheetData>
    <row r="1" spans="1:16" ht="27.75" customHeight="1">
      <c r="A1" s="144" t="s">
        <v>96</v>
      </c>
      <c r="B1" s="144"/>
      <c r="C1" s="144"/>
      <c r="D1" s="102" t="s">
        <v>95</v>
      </c>
    </row>
    <row r="2" spans="1:16" ht="22.5" customHeight="1"/>
    <row r="3" spans="1:16" ht="36" customHeight="1">
      <c r="A3" s="53" t="s">
        <v>94</v>
      </c>
    </row>
    <row r="4" spans="1:16" s="77" customFormat="1" ht="36">
      <c r="A4" s="74" t="s">
        <v>48</v>
      </c>
      <c r="B4" s="75" t="s">
        <v>93</v>
      </c>
      <c r="C4" s="74" t="s">
        <v>55</v>
      </c>
      <c r="D4" s="74" t="s">
        <v>54</v>
      </c>
      <c r="E4" s="74" t="s">
        <v>53</v>
      </c>
      <c r="F4" s="74" t="s">
        <v>61</v>
      </c>
      <c r="G4" s="74" t="s">
        <v>60</v>
      </c>
      <c r="H4" s="74" t="s">
        <v>59</v>
      </c>
      <c r="I4" s="53" t="s">
        <v>92</v>
      </c>
      <c r="J4" s="48"/>
      <c r="K4" s="100"/>
      <c r="L4" s="100"/>
      <c r="M4" s="100"/>
      <c r="N4" s="100"/>
      <c r="O4" s="53" t="s">
        <v>91</v>
      </c>
    </row>
    <row r="5" spans="1:16" s="77" customFormat="1">
      <c r="A5" s="70" t="s">
        <v>90</v>
      </c>
      <c r="B5" s="95">
        <v>2.81</v>
      </c>
      <c r="C5" s="101">
        <f>(B5*C35)*C48</f>
        <v>0</v>
      </c>
      <c r="D5" s="101">
        <f>(B5*D35)*D48</f>
        <v>0</v>
      </c>
      <c r="E5" s="101">
        <f>(B5*E35)*E48</f>
        <v>168.6</v>
      </c>
      <c r="F5" s="101">
        <f>(B5*F35)*F48</f>
        <v>0</v>
      </c>
      <c r="G5" s="101">
        <f>(B5*G35)*G48</f>
        <v>0</v>
      </c>
      <c r="H5" s="101">
        <f>(B5*H35)*H48</f>
        <v>0</v>
      </c>
      <c r="I5" s="93">
        <f t="shared" ref="I5:I12" si="0">SUM(C5:H5)</f>
        <v>168.6</v>
      </c>
      <c r="J5" s="48"/>
      <c r="K5" s="100"/>
      <c r="L5" s="100"/>
      <c r="M5" s="100"/>
      <c r="N5" s="100"/>
      <c r="O5" s="53" t="s">
        <v>63</v>
      </c>
      <c r="P5" s="60">
        <f>I16/I14</f>
        <v>3.0014157573679165</v>
      </c>
    </row>
    <row r="6" spans="1:16" s="77" customFormat="1">
      <c r="A6" s="59" t="s">
        <v>89</v>
      </c>
      <c r="B6" s="95">
        <f>404.11-7.217</f>
        <v>396.89300000000003</v>
      </c>
      <c r="C6" s="94">
        <f>(B6*C36)*C48</f>
        <v>5774.7931500000004</v>
      </c>
      <c r="D6" s="94">
        <f>(B6*D36)*D48</f>
        <v>142.89576957695772</v>
      </c>
      <c r="E6" s="94">
        <f>(B6*E36)*E48</f>
        <v>0</v>
      </c>
      <c r="F6" s="94">
        <f>(B6*F36)*F48</f>
        <v>0</v>
      </c>
      <c r="G6" s="94">
        <f>(B6*G36)*G48</f>
        <v>0</v>
      </c>
      <c r="H6" s="94">
        <f>(B6*H36)*H48</f>
        <v>218.29115000000002</v>
      </c>
      <c r="I6" s="93">
        <f t="shared" si="0"/>
        <v>6135.9800695769582</v>
      </c>
      <c r="J6" s="80" t="s">
        <v>88</v>
      </c>
      <c r="K6" s="79"/>
      <c r="L6" s="79"/>
      <c r="M6" s="79"/>
      <c r="N6" s="78"/>
      <c r="O6" s="53" t="s">
        <v>87</v>
      </c>
      <c r="P6" s="60">
        <f>I24/I22</f>
        <v>2.9985196473796423</v>
      </c>
    </row>
    <row r="7" spans="1:16" s="77" customFormat="1">
      <c r="A7" s="59" t="s">
        <v>86</v>
      </c>
      <c r="B7" s="95">
        <v>38.659999999999997</v>
      </c>
      <c r="C7" s="94">
        <f>(B7*C37)*C48</f>
        <v>0</v>
      </c>
      <c r="D7" s="94">
        <f>(B7*D37)*D48</f>
        <v>0</v>
      </c>
      <c r="E7" s="94">
        <f>(B7*E37)*E48</f>
        <v>0</v>
      </c>
      <c r="F7" s="94">
        <f>(B7*F37)*F48</f>
        <v>0</v>
      </c>
      <c r="G7" s="94">
        <f>(B7*G37)*G48</f>
        <v>193.29999999999998</v>
      </c>
      <c r="H7" s="94">
        <f>(B7*H37)*H48</f>
        <v>0</v>
      </c>
      <c r="I7" s="93">
        <f t="shared" si="0"/>
        <v>193.29999999999998</v>
      </c>
      <c r="J7" s="80"/>
      <c r="K7" s="79"/>
      <c r="L7" s="79"/>
      <c r="M7" s="79"/>
      <c r="N7" s="78"/>
      <c r="O7" s="53" t="s">
        <v>85</v>
      </c>
      <c r="P7" s="60">
        <f>I28/I26</f>
        <v>3.100596029077253</v>
      </c>
    </row>
    <row r="8" spans="1:16" s="77" customFormat="1">
      <c r="A8" s="59" t="s">
        <v>84</v>
      </c>
      <c r="B8" s="95">
        <f>9.22</f>
        <v>9.2200000000000006</v>
      </c>
      <c r="C8" s="94">
        <f t="shared" ref="C8:H8" si="1">($B$8*C38)*C48</f>
        <v>134.15100000000001</v>
      </c>
      <c r="D8" s="94">
        <f t="shared" si="1"/>
        <v>3.3195319531953196</v>
      </c>
      <c r="E8" s="94">
        <f t="shared" si="1"/>
        <v>0</v>
      </c>
      <c r="F8" s="94">
        <f t="shared" si="1"/>
        <v>0</v>
      </c>
      <c r="G8" s="94">
        <f t="shared" si="1"/>
        <v>0</v>
      </c>
      <c r="H8" s="94">
        <f t="shared" si="1"/>
        <v>5.0710000000000006</v>
      </c>
      <c r="I8" s="93">
        <f t="shared" si="0"/>
        <v>142.54153195319532</v>
      </c>
      <c r="J8" s="80"/>
      <c r="K8" s="79"/>
      <c r="L8" s="79"/>
      <c r="M8" s="79"/>
      <c r="N8" s="78"/>
    </row>
    <row r="9" spans="1:16" s="77" customFormat="1">
      <c r="A9" s="99" t="s">
        <v>83</v>
      </c>
      <c r="B9" s="98">
        <v>12.64</v>
      </c>
      <c r="C9" s="97">
        <f>(B9*C39)*10</f>
        <v>122.608</v>
      </c>
      <c r="D9" s="97">
        <f>(B9*D39)*10</f>
        <v>2.5280000000000005</v>
      </c>
      <c r="E9" s="97">
        <f>($B$9*E39)*10</f>
        <v>0</v>
      </c>
      <c r="F9" s="97">
        <f>($B$9*F39)*10</f>
        <v>0</v>
      </c>
      <c r="G9" s="97">
        <f>($B$9*G39)*10</f>
        <v>0</v>
      </c>
      <c r="H9" s="97">
        <f>($B$9*H39)*10</f>
        <v>1.2640000000000002</v>
      </c>
      <c r="I9" s="96">
        <f t="shared" si="0"/>
        <v>126.4</v>
      </c>
      <c r="J9" s="80"/>
      <c r="K9" s="79"/>
      <c r="L9" s="79"/>
      <c r="M9" s="79"/>
      <c r="N9" s="78"/>
    </row>
    <row r="10" spans="1:16" s="77" customFormat="1">
      <c r="A10" s="59" t="s">
        <v>82</v>
      </c>
      <c r="B10" s="95">
        <f>145.26-10.1986-11.56</f>
        <v>123.50139999999999</v>
      </c>
      <c r="C10" s="94">
        <f t="shared" ref="C10:H10" si="2">($B$10*C40)*C48</f>
        <v>926.26049999999987</v>
      </c>
      <c r="D10" s="94">
        <f t="shared" si="2"/>
        <v>867.06653465346528</v>
      </c>
      <c r="E10" s="94">
        <f t="shared" si="2"/>
        <v>0</v>
      </c>
      <c r="F10" s="94">
        <f t="shared" si="2"/>
        <v>370.50419999999997</v>
      </c>
      <c r="G10" s="94">
        <f t="shared" si="2"/>
        <v>0</v>
      </c>
      <c r="H10" s="94">
        <f t="shared" si="2"/>
        <v>67.925769999999986</v>
      </c>
      <c r="I10" s="93">
        <f t="shared" si="0"/>
        <v>2231.7570046534647</v>
      </c>
      <c r="J10" s="80" t="s">
        <v>81</v>
      </c>
      <c r="K10" s="79"/>
      <c r="L10" s="79"/>
      <c r="M10" s="79"/>
      <c r="N10" s="78"/>
    </row>
    <row r="11" spans="1:16" s="77" customFormat="1">
      <c r="A11" s="59" t="s">
        <v>80</v>
      </c>
      <c r="B11" s="95">
        <v>1.17</v>
      </c>
      <c r="C11" s="94">
        <f t="shared" ref="C11:H11" si="3">($B$11*C41)*C48</f>
        <v>8.7749999999999986</v>
      </c>
      <c r="D11" s="94">
        <f t="shared" si="3"/>
        <v>8.2142214221422147</v>
      </c>
      <c r="E11" s="94">
        <f t="shared" si="3"/>
        <v>0</v>
      </c>
      <c r="F11" s="94">
        <f t="shared" si="3"/>
        <v>3.51</v>
      </c>
      <c r="G11" s="94">
        <f t="shared" si="3"/>
        <v>0</v>
      </c>
      <c r="H11" s="94">
        <f t="shared" si="3"/>
        <v>0.64350000000000007</v>
      </c>
      <c r="I11" s="93">
        <f t="shared" si="0"/>
        <v>21.142721422142213</v>
      </c>
      <c r="J11" s="80"/>
      <c r="K11" s="79"/>
      <c r="L11" s="79"/>
      <c r="M11" s="79"/>
      <c r="N11" s="78"/>
    </row>
    <row r="12" spans="1:16" s="77" customFormat="1">
      <c r="A12" s="59" t="s">
        <v>79</v>
      </c>
      <c r="B12" s="95">
        <f>33.83-5.11493</f>
        <v>28.715069999999997</v>
      </c>
      <c r="C12" s="94">
        <f t="shared" ref="C12:H12" si="4">($B$12*C42)*C48</f>
        <v>0</v>
      </c>
      <c r="D12" s="94">
        <f t="shared" si="4"/>
        <v>0</v>
      </c>
      <c r="E12" s="94">
        <f t="shared" si="4"/>
        <v>671.932638</v>
      </c>
      <c r="F12" s="94">
        <f t="shared" si="4"/>
        <v>516.87125999999989</v>
      </c>
      <c r="G12" s="94">
        <f t="shared" si="4"/>
        <v>0</v>
      </c>
      <c r="H12" s="94">
        <f t="shared" si="4"/>
        <v>15.793288499999999</v>
      </c>
      <c r="I12" s="93">
        <f t="shared" si="0"/>
        <v>1204.5971864999999</v>
      </c>
      <c r="J12" s="80" t="s">
        <v>78</v>
      </c>
      <c r="K12" s="79"/>
      <c r="L12" s="79"/>
      <c r="M12" s="79"/>
      <c r="N12" s="78"/>
    </row>
    <row r="13" spans="1:16" s="77" customFormat="1">
      <c r="A13" s="145"/>
      <c r="B13" s="145"/>
      <c r="C13" s="145"/>
      <c r="D13" s="145"/>
      <c r="E13" s="145"/>
      <c r="F13" s="145"/>
      <c r="G13" s="145"/>
      <c r="H13" s="145"/>
      <c r="I13" s="146"/>
      <c r="J13" s="80"/>
      <c r="K13" s="79"/>
      <c r="L13" s="79"/>
      <c r="M13" s="79"/>
      <c r="N13" s="78"/>
    </row>
    <row r="14" spans="1:16" s="77" customFormat="1">
      <c r="A14" s="59" t="s">
        <v>77</v>
      </c>
      <c r="B14" s="89">
        <f t="shared" ref="B14:I14" si="5">SUM(B5:B12)</f>
        <v>613.60946999999999</v>
      </c>
      <c r="C14" s="87">
        <f t="shared" si="5"/>
        <v>6966.5876499999995</v>
      </c>
      <c r="D14" s="87">
        <f t="shared" si="5"/>
        <v>1024.0240576057604</v>
      </c>
      <c r="E14" s="87">
        <f t="shared" si="5"/>
        <v>840.53263800000002</v>
      </c>
      <c r="F14" s="87">
        <f t="shared" si="5"/>
        <v>890.88545999999985</v>
      </c>
      <c r="G14" s="87">
        <f t="shared" si="5"/>
        <v>193.29999999999998</v>
      </c>
      <c r="H14" s="87">
        <f t="shared" si="5"/>
        <v>308.98870850000003</v>
      </c>
      <c r="I14" s="83">
        <f t="shared" si="5"/>
        <v>10224.31851410576</v>
      </c>
      <c r="J14" s="80"/>
      <c r="K14" s="79"/>
      <c r="L14" s="79"/>
      <c r="M14" s="79"/>
      <c r="N14" s="78"/>
    </row>
    <row r="15" spans="1:16" s="77" customFormat="1">
      <c r="A15" s="59"/>
      <c r="B15" s="92"/>
      <c r="C15" s="87"/>
      <c r="D15" s="87"/>
      <c r="E15" s="87"/>
      <c r="F15" s="87"/>
      <c r="G15" s="87"/>
      <c r="H15" s="87"/>
      <c r="I15" s="91"/>
      <c r="J15" s="80"/>
      <c r="K15" s="79"/>
      <c r="L15" s="79"/>
      <c r="M15" s="79"/>
      <c r="N15" s="78"/>
    </row>
    <row r="16" spans="1:16" s="77" customFormat="1">
      <c r="A16" s="59" t="s">
        <v>76</v>
      </c>
      <c r="B16" s="89"/>
      <c r="C16" s="88">
        <f t="shared" ref="C16:H16" si="6">C14*C53</f>
        <v>23686.398009999997</v>
      </c>
      <c r="D16" s="87">
        <f t="shared" si="6"/>
        <v>2764.8649555355532</v>
      </c>
      <c r="E16" s="87">
        <f t="shared" si="6"/>
        <v>1554.9853803000001</v>
      </c>
      <c r="F16" s="87">
        <f t="shared" si="6"/>
        <v>2494.4792879999995</v>
      </c>
      <c r="G16" s="87">
        <f t="shared" si="6"/>
        <v>657.21999999999991</v>
      </c>
      <c r="H16" s="87">
        <f t="shared" si="6"/>
        <v>463.48306275000004</v>
      </c>
      <c r="I16" s="83">
        <f>(SUM(C16:H16))-I18</f>
        <v>30687.43069658555</v>
      </c>
      <c r="J16" s="80" t="s">
        <v>66</v>
      </c>
      <c r="K16" s="79"/>
      <c r="L16" s="79"/>
      <c r="M16" s="79"/>
      <c r="N16" s="78"/>
      <c r="O16" s="90">
        <f>B14+GFA!B11</f>
        <v>728.98946999999998</v>
      </c>
    </row>
    <row r="17" spans="1:14" s="77" customFormat="1">
      <c r="A17" s="59"/>
      <c r="B17" s="89"/>
      <c r="C17" s="88"/>
      <c r="D17" s="87"/>
      <c r="E17" s="87"/>
      <c r="F17" s="87"/>
      <c r="G17" s="87"/>
      <c r="H17" s="87"/>
      <c r="I17" s="83"/>
      <c r="J17" s="80"/>
      <c r="K17" s="79"/>
      <c r="L17" s="79"/>
      <c r="M17" s="79"/>
      <c r="N17" s="78"/>
    </row>
    <row r="18" spans="1:14" s="77" customFormat="1">
      <c r="A18" s="59" t="s">
        <v>75</v>
      </c>
      <c r="B18" s="89"/>
      <c r="C18" s="88"/>
      <c r="D18" s="87"/>
      <c r="E18" s="87"/>
      <c r="F18" s="87"/>
      <c r="G18" s="87"/>
      <c r="H18" s="87"/>
      <c r="I18" s="83">
        <v>934</v>
      </c>
      <c r="J18" s="80" t="s">
        <v>46</v>
      </c>
      <c r="K18" s="79"/>
      <c r="L18" s="79"/>
      <c r="M18" s="79"/>
      <c r="N18" s="78"/>
    </row>
    <row r="19" spans="1:14" s="77" customFormat="1">
      <c r="A19" s="59" t="s">
        <v>74</v>
      </c>
      <c r="B19" s="89"/>
      <c r="C19" s="88"/>
      <c r="D19" s="87"/>
      <c r="E19" s="87"/>
      <c r="F19" s="87"/>
      <c r="G19" s="87"/>
      <c r="H19" s="87"/>
      <c r="I19" s="83">
        <f>I18*93.4%</f>
        <v>872.35599999999999</v>
      </c>
      <c r="J19" s="80" t="s">
        <v>46</v>
      </c>
      <c r="K19" s="79" t="s">
        <v>73</v>
      </c>
      <c r="L19" s="79"/>
      <c r="M19" s="79"/>
      <c r="N19" s="78"/>
    </row>
    <row r="20" spans="1:14" s="77" customFormat="1">
      <c r="A20" s="59" t="s">
        <v>72</v>
      </c>
      <c r="B20" s="89"/>
      <c r="C20" s="88"/>
      <c r="D20" s="87"/>
      <c r="E20" s="87"/>
      <c r="F20" s="87"/>
      <c r="G20" s="87"/>
      <c r="H20" s="87"/>
      <c r="I20" s="83">
        <f>I18*6.6%</f>
        <v>61.644000000000005</v>
      </c>
      <c r="J20" s="80" t="s">
        <v>46</v>
      </c>
      <c r="K20" s="79" t="s">
        <v>71</v>
      </c>
      <c r="L20" s="79"/>
      <c r="M20" s="79"/>
      <c r="N20" s="78"/>
    </row>
    <row r="21" spans="1:14" s="77" customFormat="1">
      <c r="A21" s="145"/>
      <c r="B21" s="145"/>
      <c r="C21" s="145"/>
      <c r="D21" s="145"/>
      <c r="E21" s="145"/>
      <c r="F21" s="145"/>
      <c r="G21" s="145"/>
      <c r="H21" s="145"/>
      <c r="I21" s="146"/>
      <c r="J21" s="80"/>
      <c r="K21" s="79"/>
      <c r="L21" s="79"/>
      <c r="M21" s="79"/>
      <c r="N21" s="78"/>
    </row>
    <row r="22" spans="1:14" s="77" customFormat="1">
      <c r="A22" s="59" t="s">
        <v>70</v>
      </c>
      <c r="B22" s="85"/>
      <c r="C22" s="84">
        <f t="shared" ref="C22:H22" si="7">SUM(C5:C7,C10,C12)</f>
        <v>6701.0536499999998</v>
      </c>
      <c r="D22" s="84">
        <f t="shared" si="7"/>
        <v>1009.962304230423</v>
      </c>
      <c r="E22" s="84">
        <f t="shared" si="7"/>
        <v>840.53263800000002</v>
      </c>
      <c r="F22" s="84">
        <f t="shared" si="7"/>
        <v>887.37545999999986</v>
      </c>
      <c r="G22" s="84">
        <f t="shared" si="7"/>
        <v>193.29999999999998</v>
      </c>
      <c r="H22" s="84">
        <f t="shared" si="7"/>
        <v>302.01020850000003</v>
      </c>
      <c r="I22" s="83">
        <f>SUM(C22:H22)</f>
        <v>9934.2342607304217</v>
      </c>
      <c r="J22" s="80"/>
      <c r="K22" s="79"/>
      <c r="L22" s="79"/>
      <c r="M22" s="79"/>
      <c r="N22" s="78"/>
    </row>
    <row r="23" spans="1:14" s="77" customFormat="1">
      <c r="A23" s="145"/>
      <c r="B23" s="145"/>
      <c r="C23" s="145"/>
      <c r="D23" s="145"/>
      <c r="E23" s="145"/>
      <c r="F23" s="145"/>
      <c r="G23" s="145"/>
      <c r="H23" s="145"/>
      <c r="I23" s="146"/>
      <c r="J23" s="80"/>
      <c r="K23" s="79"/>
      <c r="L23" s="79"/>
      <c r="M23" s="79"/>
      <c r="N23" s="78"/>
    </row>
    <row r="24" spans="1:14" s="77" customFormat="1">
      <c r="A24" s="59" t="s">
        <v>69</v>
      </c>
      <c r="B24" s="85"/>
      <c r="C24" s="84">
        <f t="shared" ref="C24:H24" si="8">C22*C53</f>
        <v>22783.582409999999</v>
      </c>
      <c r="D24" s="84">
        <f t="shared" si="8"/>
        <v>2726.8982214221423</v>
      </c>
      <c r="E24" s="84">
        <f t="shared" si="8"/>
        <v>1554.9853803000001</v>
      </c>
      <c r="F24" s="84">
        <f t="shared" si="8"/>
        <v>2484.6512879999996</v>
      </c>
      <c r="G24" s="84">
        <f t="shared" si="8"/>
        <v>657.21999999999991</v>
      </c>
      <c r="H24" s="84">
        <f t="shared" si="8"/>
        <v>453.01531275000002</v>
      </c>
      <c r="I24" s="83">
        <f>(SUM(C24:H24))-I19</f>
        <v>29787.996612472147</v>
      </c>
      <c r="J24" s="80" t="s">
        <v>66</v>
      </c>
      <c r="K24" s="79"/>
      <c r="L24" s="79"/>
      <c r="M24" s="79"/>
      <c r="N24" s="78"/>
    </row>
    <row r="25" spans="1:14" s="77" customFormat="1">
      <c r="A25" s="145"/>
      <c r="B25" s="145"/>
      <c r="C25" s="145"/>
      <c r="D25" s="145"/>
      <c r="E25" s="145"/>
      <c r="F25" s="145"/>
      <c r="G25" s="145"/>
      <c r="H25" s="145"/>
      <c r="I25" s="146"/>
      <c r="J25" s="80"/>
      <c r="K25" s="79"/>
      <c r="L25" s="79"/>
      <c r="M25" s="79"/>
      <c r="N25" s="78"/>
    </row>
    <row r="26" spans="1:14" s="77" customFormat="1">
      <c r="A26" s="59" t="s">
        <v>68</v>
      </c>
      <c r="B26" s="85"/>
      <c r="C26" s="84">
        <f t="shared" ref="C26:H26" si="9">SUM(C8,C11,C9)</f>
        <v>265.53399999999999</v>
      </c>
      <c r="D26" s="84">
        <f t="shared" si="9"/>
        <v>14.061753375337535</v>
      </c>
      <c r="E26" s="84">
        <f t="shared" si="9"/>
        <v>0</v>
      </c>
      <c r="F26" s="84">
        <f t="shared" si="9"/>
        <v>3.51</v>
      </c>
      <c r="G26" s="84">
        <f t="shared" si="9"/>
        <v>0</v>
      </c>
      <c r="H26" s="84">
        <f t="shared" si="9"/>
        <v>6.9785000000000013</v>
      </c>
      <c r="I26" s="83">
        <f>SUM(C26:H26)</f>
        <v>290.08425337533754</v>
      </c>
      <c r="J26" s="80"/>
      <c r="K26" s="79"/>
      <c r="L26" s="79"/>
      <c r="M26" s="79"/>
      <c r="N26" s="78"/>
    </row>
    <row r="27" spans="1:14" s="77" customFormat="1">
      <c r="A27" s="145"/>
      <c r="B27" s="145"/>
      <c r="C27" s="145"/>
      <c r="D27" s="145"/>
      <c r="E27" s="145"/>
      <c r="F27" s="145"/>
      <c r="G27" s="145"/>
      <c r="H27" s="145"/>
      <c r="I27" s="146"/>
      <c r="J27" s="80"/>
      <c r="K27" s="79"/>
      <c r="L27" s="79"/>
      <c r="M27" s="79"/>
      <c r="N27" s="78"/>
    </row>
    <row r="28" spans="1:14" s="77" customFormat="1">
      <c r="A28" s="86" t="s">
        <v>67</v>
      </c>
      <c r="B28" s="85"/>
      <c r="C28" s="84">
        <f t="shared" ref="C28:H28" si="10">C26*C53</f>
        <v>902.8155999999999</v>
      </c>
      <c r="D28" s="84">
        <f t="shared" si="10"/>
        <v>37.966734113411349</v>
      </c>
      <c r="E28" s="84">
        <f t="shared" si="10"/>
        <v>0</v>
      </c>
      <c r="F28" s="84">
        <f t="shared" si="10"/>
        <v>9.8279999999999994</v>
      </c>
      <c r="G28" s="84">
        <f t="shared" si="10"/>
        <v>0</v>
      </c>
      <c r="H28" s="84">
        <f t="shared" si="10"/>
        <v>10.467750000000002</v>
      </c>
      <c r="I28" s="83">
        <f>(SUM(C28:H28))-I20</f>
        <v>899.43408411341125</v>
      </c>
      <c r="J28" s="80" t="s">
        <v>66</v>
      </c>
      <c r="K28" s="79"/>
      <c r="L28" s="79"/>
      <c r="M28" s="79"/>
      <c r="N28" s="78"/>
    </row>
    <row r="29" spans="1:14" s="77" customFormat="1">
      <c r="A29" s="82"/>
      <c r="B29" s="81"/>
      <c r="C29" s="80"/>
      <c r="D29" s="80"/>
      <c r="E29" s="80"/>
      <c r="F29" s="80"/>
      <c r="G29" s="80"/>
      <c r="H29" s="80"/>
      <c r="I29" s="80"/>
      <c r="J29" s="80"/>
      <c r="K29" s="79"/>
      <c r="L29" s="79"/>
      <c r="M29" s="79"/>
      <c r="N29" s="78"/>
    </row>
    <row r="30" spans="1:14" s="77" customFormat="1">
      <c r="A30" s="82"/>
      <c r="B30" s="81"/>
      <c r="C30" s="80"/>
      <c r="D30" s="80"/>
      <c r="E30" s="80"/>
      <c r="F30" s="80"/>
      <c r="G30" s="80"/>
      <c r="H30" s="80"/>
      <c r="I30" s="80"/>
      <c r="J30" s="80"/>
      <c r="K30" s="79"/>
      <c r="L30" s="79"/>
      <c r="M30" s="79"/>
      <c r="N30" s="78"/>
    </row>
    <row r="31" spans="1:14" s="42" customFormat="1">
      <c r="A31" s="53" t="s">
        <v>65</v>
      </c>
      <c r="B31" s="43"/>
      <c r="C31" s="43"/>
      <c r="D31" s="43"/>
      <c r="E31" s="43"/>
      <c r="F31" s="43"/>
      <c r="G31" s="43"/>
      <c r="H31" s="43"/>
      <c r="I31" s="43"/>
      <c r="J31" s="43"/>
    </row>
    <row r="32" spans="1:14" s="42" customFormat="1" ht="12.75">
      <c r="A32" s="76"/>
      <c r="B32" s="43"/>
      <c r="C32" s="43"/>
      <c r="D32" s="43"/>
      <c r="E32" s="43"/>
      <c r="F32" s="43"/>
      <c r="G32" s="43"/>
      <c r="H32" s="43"/>
      <c r="I32" s="43"/>
      <c r="J32" s="43"/>
    </row>
    <row r="33" spans="1:10" s="42" customFormat="1">
      <c r="A33" s="53" t="s">
        <v>64</v>
      </c>
      <c r="B33" s="43"/>
      <c r="C33" s="43"/>
      <c r="D33" s="43"/>
      <c r="E33" s="43"/>
      <c r="F33" s="43"/>
      <c r="G33" s="43"/>
      <c r="H33" s="43"/>
      <c r="I33" s="43"/>
      <c r="J33" s="43"/>
    </row>
    <row r="34" spans="1:10" s="42" customFormat="1" ht="36">
      <c r="A34" s="75" t="s">
        <v>48</v>
      </c>
      <c r="B34" s="75" t="str">
        <f t="shared" ref="B34:B42" si="11">B4</f>
        <v>Area (Ha)</v>
      </c>
      <c r="C34" s="74" t="s">
        <v>55</v>
      </c>
      <c r="D34" s="74" t="s">
        <v>54</v>
      </c>
      <c r="E34" s="74" t="s">
        <v>53</v>
      </c>
      <c r="F34" s="74" t="s">
        <v>61</v>
      </c>
      <c r="G34" s="74" t="s">
        <v>60</v>
      </c>
      <c r="H34" s="74" t="s">
        <v>59</v>
      </c>
      <c r="I34" s="143" t="s">
        <v>63</v>
      </c>
      <c r="J34" s="48"/>
    </row>
    <row r="35" spans="1:10" s="42" customFormat="1">
      <c r="A35" s="165" t="str">
        <f t="shared" ref="A35:A42" si="12">A5</f>
        <v>R1 - KCP (RDN 60 DW/HA)</v>
      </c>
      <c r="B35" s="69">
        <f t="shared" si="11"/>
        <v>2.81</v>
      </c>
      <c r="C35" s="64">
        <v>0</v>
      </c>
      <c r="D35" s="64">
        <v>0</v>
      </c>
      <c r="E35" s="64">
        <v>1</v>
      </c>
      <c r="F35" s="64">
        <v>0</v>
      </c>
      <c r="G35" s="64">
        <v>0</v>
      </c>
      <c r="H35" s="64">
        <v>0</v>
      </c>
      <c r="I35" s="64">
        <f t="shared" ref="I35:I42" si="13">SUM(C35:H35)</f>
        <v>1</v>
      </c>
      <c r="J35" s="48"/>
    </row>
    <row r="36" spans="1:10" s="42" customFormat="1">
      <c r="A36" s="166" t="str">
        <f t="shared" si="12"/>
        <v>R2 - KCP (RDN 15 DW/HA)</v>
      </c>
      <c r="B36" s="69">
        <f t="shared" si="11"/>
        <v>396.89300000000003</v>
      </c>
      <c r="C36" s="68">
        <v>0.97</v>
      </c>
      <c r="D36" s="68">
        <v>0.02</v>
      </c>
      <c r="E36" s="68">
        <v>0</v>
      </c>
      <c r="F36" s="68">
        <v>0</v>
      </c>
      <c r="G36" s="68">
        <v>0</v>
      </c>
      <c r="H36" s="68">
        <v>0.01</v>
      </c>
      <c r="I36" s="64">
        <f t="shared" si="13"/>
        <v>1</v>
      </c>
      <c r="J36" s="48"/>
    </row>
    <row r="37" spans="1:10" s="42" customFormat="1" ht="12.75" customHeight="1">
      <c r="A37" s="166" t="str">
        <f t="shared" si="12"/>
        <v>R2 - KCP (LARGE LOT RDN 5 DW/HA)</v>
      </c>
      <c r="B37" s="69">
        <f t="shared" si="11"/>
        <v>38.659999999999997</v>
      </c>
      <c r="C37" s="68">
        <v>0</v>
      </c>
      <c r="D37" s="68">
        <v>0</v>
      </c>
      <c r="E37" s="68">
        <v>0</v>
      </c>
      <c r="F37" s="68">
        <v>0</v>
      </c>
      <c r="G37" s="68">
        <v>1</v>
      </c>
      <c r="H37" s="68">
        <v>0</v>
      </c>
      <c r="I37" s="64">
        <f t="shared" si="13"/>
        <v>1</v>
      </c>
      <c r="J37" s="48"/>
    </row>
    <row r="38" spans="1:10" s="42" customFormat="1">
      <c r="A38" s="166" t="str">
        <f t="shared" si="12"/>
        <v>R2 - SPC (RDN 15 DW/HA)</v>
      </c>
      <c r="B38" s="69">
        <f t="shared" si="11"/>
        <v>9.2200000000000006</v>
      </c>
      <c r="C38" s="68">
        <v>0.97</v>
      </c>
      <c r="D38" s="68">
        <v>0.02</v>
      </c>
      <c r="E38" s="68">
        <v>0</v>
      </c>
      <c r="F38" s="68">
        <v>0</v>
      </c>
      <c r="G38" s="68">
        <v>0</v>
      </c>
      <c r="H38" s="68">
        <v>0.01</v>
      </c>
      <c r="I38" s="64">
        <f t="shared" si="13"/>
        <v>1</v>
      </c>
      <c r="J38" s="48"/>
    </row>
    <row r="39" spans="1:10" s="42" customFormat="1">
      <c r="A39" s="167" t="str">
        <f t="shared" si="12"/>
        <v>R2 - SPC (RDN 10 DW/HA)</v>
      </c>
      <c r="B39" s="73">
        <f t="shared" si="11"/>
        <v>12.64</v>
      </c>
      <c r="C39" s="72">
        <v>0.97</v>
      </c>
      <c r="D39" s="72">
        <v>0.02</v>
      </c>
      <c r="E39" s="72">
        <v>0</v>
      </c>
      <c r="F39" s="72">
        <v>0</v>
      </c>
      <c r="G39" s="72">
        <v>0</v>
      </c>
      <c r="H39" s="72">
        <v>0.01</v>
      </c>
      <c r="I39" s="71">
        <f t="shared" si="13"/>
        <v>1</v>
      </c>
      <c r="J39" s="48"/>
    </row>
    <row r="40" spans="1:10" s="42" customFormat="1">
      <c r="A40" s="166" t="str">
        <f t="shared" si="12"/>
        <v>R3 - KCP (RDN 18 DW/HA)</v>
      </c>
      <c r="B40" s="69">
        <f t="shared" si="11"/>
        <v>123.50139999999999</v>
      </c>
      <c r="C40" s="68">
        <v>0.5</v>
      </c>
      <c r="D40" s="68">
        <v>0.39</v>
      </c>
      <c r="E40" s="68">
        <v>0</v>
      </c>
      <c r="F40" s="68">
        <v>0.1</v>
      </c>
      <c r="G40" s="68">
        <v>0</v>
      </c>
      <c r="H40" s="68">
        <v>0.01</v>
      </c>
      <c r="I40" s="64">
        <f t="shared" si="13"/>
        <v>1</v>
      </c>
      <c r="J40" s="48"/>
    </row>
    <row r="41" spans="1:10" s="42" customFormat="1">
      <c r="A41" s="166" t="str">
        <f t="shared" si="12"/>
        <v>R3 - SPC (RDN 18 DW/HA)</v>
      </c>
      <c r="B41" s="69">
        <f t="shared" si="11"/>
        <v>1.17</v>
      </c>
      <c r="C41" s="68">
        <v>0.5</v>
      </c>
      <c r="D41" s="68">
        <v>0.39</v>
      </c>
      <c r="E41" s="68">
        <v>0</v>
      </c>
      <c r="F41" s="68">
        <v>0.1</v>
      </c>
      <c r="G41" s="68">
        <v>0</v>
      </c>
      <c r="H41" s="68">
        <v>0.01</v>
      </c>
      <c r="I41" s="64">
        <f t="shared" si="13"/>
        <v>1</v>
      </c>
      <c r="J41" s="48"/>
    </row>
    <row r="42" spans="1:10" s="42" customFormat="1">
      <c r="A42" s="166" t="str">
        <f t="shared" si="12"/>
        <v>R4 - KCP (RDN 30 DW/HA)</v>
      </c>
      <c r="B42" s="69">
        <f t="shared" si="11"/>
        <v>28.715069999999997</v>
      </c>
      <c r="C42" s="68">
        <v>0</v>
      </c>
      <c r="D42" s="68">
        <v>0</v>
      </c>
      <c r="E42" s="68">
        <v>0.39</v>
      </c>
      <c r="F42" s="68">
        <v>0.6</v>
      </c>
      <c r="G42" s="68">
        <v>0</v>
      </c>
      <c r="H42" s="68">
        <v>0.01</v>
      </c>
      <c r="I42" s="64">
        <f t="shared" si="13"/>
        <v>1</v>
      </c>
      <c r="J42" s="48"/>
    </row>
    <row r="43" spans="1:10" s="42" customFormat="1">
      <c r="A43" s="168" t="s">
        <v>63</v>
      </c>
      <c r="B43" s="67">
        <f>SUM(B35:B42)</f>
        <v>613.60946999999999</v>
      </c>
      <c r="C43" s="66"/>
      <c r="D43" s="65"/>
      <c r="E43" s="65"/>
      <c r="F43" s="65"/>
      <c r="G43" s="65"/>
      <c r="H43" s="65"/>
      <c r="I43" s="64"/>
      <c r="J43" s="48"/>
    </row>
    <row r="44" spans="1:10">
      <c r="A44" s="42"/>
      <c r="B44" s="62"/>
      <c r="C44" s="62"/>
      <c r="D44" s="62"/>
      <c r="E44" s="62"/>
      <c r="F44" s="62"/>
      <c r="G44" s="62"/>
    </row>
    <row r="45" spans="1:10">
      <c r="A45" s="53" t="s">
        <v>62</v>
      </c>
      <c r="B45" s="51"/>
      <c r="C45" s="63"/>
      <c r="D45" s="63"/>
      <c r="E45" s="63"/>
      <c r="F45" s="63"/>
      <c r="G45" s="62"/>
      <c r="H45" s="62"/>
      <c r="I45" s="62"/>
      <c r="J45" s="62"/>
    </row>
    <row r="46" spans="1:10" ht="36">
      <c r="A46" s="159"/>
      <c r="B46" s="160"/>
      <c r="C46" s="49" t="s">
        <v>55</v>
      </c>
      <c r="D46" s="49" t="s">
        <v>54</v>
      </c>
      <c r="E46" s="49" t="s">
        <v>53</v>
      </c>
      <c r="F46" s="49" t="s">
        <v>61</v>
      </c>
      <c r="G46" s="49" t="s">
        <v>60</v>
      </c>
      <c r="H46" s="49" t="s">
        <v>59</v>
      </c>
      <c r="I46" s="48"/>
      <c r="J46" s="48"/>
    </row>
    <row r="47" spans="1:10">
      <c r="A47" s="161" t="s">
        <v>58</v>
      </c>
      <c r="B47" s="162"/>
      <c r="C47" s="61">
        <f>10000/15</f>
        <v>666.66666666666663</v>
      </c>
      <c r="D47" s="61">
        <v>555.5</v>
      </c>
      <c r="E47" s="61">
        <v>4000</v>
      </c>
      <c r="F47" s="61">
        <v>1500</v>
      </c>
      <c r="G47" s="156">
        <v>2000</v>
      </c>
      <c r="H47" s="60">
        <v>4000</v>
      </c>
      <c r="I47" s="42"/>
      <c r="J47" s="42"/>
    </row>
    <row r="48" spans="1:10">
      <c r="A48" s="86" t="s">
        <v>57</v>
      </c>
      <c r="B48" s="162"/>
      <c r="C48" s="157">
        <f>10000/C47</f>
        <v>15</v>
      </c>
      <c r="D48" s="157">
        <f>10000/D47</f>
        <v>18.001800180018002</v>
      </c>
      <c r="E48" s="158">
        <v>60</v>
      </c>
      <c r="F48" s="158">
        <v>30</v>
      </c>
      <c r="G48" s="157">
        <f>10000/G47</f>
        <v>5</v>
      </c>
      <c r="H48" s="58">
        <v>55</v>
      </c>
      <c r="I48" s="42"/>
      <c r="J48" s="42"/>
    </row>
    <row r="49" spans="1:10">
      <c r="A49" s="45"/>
      <c r="B49" s="57"/>
      <c r="C49" s="56"/>
      <c r="D49" s="56"/>
      <c r="E49" s="55"/>
      <c r="F49" s="55"/>
      <c r="G49" s="50"/>
      <c r="H49" s="43"/>
      <c r="I49" s="42"/>
      <c r="J49" s="42"/>
    </row>
    <row r="50" spans="1:10">
      <c r="A50" s="43"/>
      <c r="B50" s="42"/>
      <c r="C50" s="50"/>
      <c r="D50" s="50"/>
      <c r="E50" s="50"/>
      <c r="F50" s="50"/>
      <c r="G50" s="50"/>
      <c r="H50" s="54"/>
      <c r="I50" s="42"/>
      <c r="J50" s="42"/>
    </row>
    <row r="51" spans="1:10">
      <c r="A51" s="53" t="s">
        <v>56</v>
      </c>
      <c r="B51" s="52"/>
      <c r="C51" s="51"/>
      <c r="D51" s="51"/>
      <c r="E51" s="51"/>
      <c r="F51" s="51"/>
      <c r="G51" s="50"/>
      <c r="H51" s="43"/>
      <c r="I51" s="42"/>
      <c r="J51" s="42"/>
    </row>
    <row r="52" spans="1:10" ht="50.25" customHeight="1">
      <c r="A52" s="159"/>
      <c r="B52" s="163"/>
      <c r="C52" s="49" t="s">
        <v>55</v>
      </c>
      <c r="D52" s="49" t="s">
        <v>54</v>
      </c>
      <c r="E52" s="49" t="s">
        <v>53</v>
      </c>
      <c r="F52" s="49" t="s">
        <v>52</v>
      </c>
      <c r="G52" s="49" t="str">
        <f>G46</f>
        <v>Large Lot</v>
      </c>
      <c r="H52" s="49" t="s">
        <v>26</v>
      </c>
      <c r="I52" s="48"/>
      <c r="J52" s="48"/>
    </row>
    <row r="53" spans="1:10" ht="18" customHeight="1">
      <c r="A53" s="164" t="s">
        <v>51</v>
      </c>
      <c r="B53" s="162"/>
      <c r="C53" s="47">
        <v>3.4</v>
      </c>
      <c r="D53" s="47">
        <v>2.7</v>
      </c>
      <c r="E53" s="47">
        <v>1.85</v>
      </c>
      <c r="F53" s="47">
        <v>2.8</v>
      </c>
      <c r="G53" s="47">
        <v>3.4</v>
      </c>
      <c r="H53" s="46">
        <v>1.5</v>
      </c>
      <c r="I53" s="42"/>
      <c r="J53" s="42"/>
    </row>
    <row r="54" spans="1:10">
      <c r="A54" s="45" t="s">
        <v>50</v>
      </c>
      <c r="B54" s="42"/>
      <c r="C54" s="44"/>
      <c r="D54" s="44"/>
      <c r="E54" s="44"/>
      <c r="F54" s="44"/>
      <c r="G54" s="44"/>
      <c r="H54" s="44"/>
      <c r="I54" s="43"/>
      <c r="J54" s="42"/>
    </row>
    <row r="59" spans="1:10">
      <c r="A59" s="41" t="s">
        <v>49</v>
      </c>
    </row>
    <row r="60" spans="1:10" hidden="1"/>
    <row r="61" spans="1:10" hidden="1"/>
    <row r="62" spans="1:10" ht="15" hidden="1">
      <c r="A62" s="34" t="s">
        <v>48</v>
      </c>
      <c r="B62" s="34" t="s">
        <v>47</v>
      </c>
      <c r="C62" s="34" t="s">
        <v>31</v>
      </c>
      <c r="D62" s="34" t="s">
        <v>46</v>
      </c>
      <c r="E62" s="34" t="s">
        <v>45</v>
      </c>
      <c r="F62" s="34" t="s">
        <v>44</v>
      </c>
      <c r="G62" s="34" t="s">
        <v>43</v>
      </c>
      <c r="H62" s="34" t="s">
        <v>42</v>
      </c>
      <c r="I62" s="34" t="s">
        <v>41</v>
      </c>
    </row>
    <row r="63" spans="1:10" hidden="1">
      <c r="A63" s="40" t="s">
        <v>40</v>
      </c>
      <c r="B63" s="36">
        <v>238</v>
      </c>
      <c r="C63" s="36">
        <v>5200</v>
      </c>
      <c r="D63" s="36">
        <v>14040</v>
      </c>
      <c r="E63" s="39" t="e">
        <f>#REF!</f>
        <v>#REF!</v>
      </c>
      <c r="F63" s="38" t="e">
        <f>#REF!</f>
        <v>#REF!</v>
      </c>
      <c r="G63" s="37" t="e">
        <f t="shared" ref="G63:G68" si="14">(F63-C63)/C63</f>
        <v>#REF!</v>
      </c>
      <c r="H63" s="36" t="e">
        <f>#REF!</f>
        <v>#REF!</v>
      </c>
      <c r="I63" s="35" t="e">
        <f t="shared" ref="I63:I68" si="15">(H63-D63)/D63</f>
        <v>#REF!</v>
      </c>
    </row>
    <row r="64" spans="1:10" hidden="1">
      <c r="A64" s="40" t="s">
        <v>39</v>
      </c>
      <c r="B64" s="36">
        <v>84.9</v>
      </c>
      <c r="C64" s="36">
        <v>2784</v>
      </c>
      <c r="D64" s="36">
        <v>7349</v>
      </c>
      <c r="E64" s="39" t="e">
        <f>#REF!</f>
        <v>#REF!</v>
      </c>
      <c r="F64" s="38" t="e">
        <f>#REF!</f>
        <v>#REF!</v>
      </c>
      <c r="G64" s="37" t="e">
        <f t="shared" si="14"/>
        <v>#REF!</v>
      </c>
      <c r="H64" s="36" t="e">
        <f>#REF!</f>
        <v>#REF!</v>
      </c>
      <c r="I64" s="35" t="e">
        <f t="shared" si="15"/>
        <v>#REF!</v>
      </c>
    </row>
    <row r="65" spans="1:9" hidden="1">
      <c r="A65" s="40" t="s">
        <v>38</v>
      </c>
      <c r="B65" s="36">
        <v>25.2</v>
      </c>
      <c r="C65" s="36">
        <v>1572</v>
      </c>
      <c r="D65" s="36">
        <v>3182</v>
      </c>
      <c r="E65" s="39" t="e">
        <f>#REF!</f>
        <v>#REF!</v>
      </c>
      <c r="F65" s="38" t="e">
        <f>#REF!</f>
        <v>#REF!</v>
      </c>
      <c r="G65" s="37" t="e">
        <f t="shared" si="14"/>
        <v>#REF!</v>
      </c>
      <c r="H65" s="36" t="e">
        <f>#REF!</f>
        <v>#REF!</v>
      </c>
      <c r="I65" s="35" t="e">
        <f t="shared" si="15"/>
        <v>#REF!</v>
      </c>
    </row>
    <row r="66" spans="1:9" hidden="1">
      <c r="A66" s="40" t="s">
        <v>37</v>
      </c>
      <c r="B66" s="36">
        <v>59.4</v>
      </c>
      <c r="C66" s="36">
        <v>119</v>
      </c>
      <c r="D66" s="36">
        <v>404</v>
      </c>
      <c r="E66" s="39" t="e">
        <f>#REF!</f>
        <v>#REF!</v>
      </c>
      <c r="F66" s="38" t="e">
        <f>#REF!</f>
        <v>#REF!</v>
      </c>
      <c r="G66" s="37" t="e">
        <f t="shared" si="14"/>
        <v>#REF!</v>
      </c>
      <c r="H66" s="36" t="e">
        <f>#REF!</f>
        <v>#REF!</v>
      </c>
      <c r="I66" s="35" t="e">
        <f t="shared" si="15"/>
        <v>#REF!</v>
      </c>
    </row>
    <row r="67" spans="1:9" hidden="1">
      <c r="A67" s="40" t="s">
        <v>36</v>
      </c>
      <c r="B67" s="36">
        <v>10.7</v>
      </c>
      <c r="C67" s="36">
        <v>27</v>
      </c>
      <c r="D67" s="36">
        <v>91</v>
      </c>
      <c r="E67" s="39" t="e">
        <f>#REF!</f>
        <v>#REF!</v>
      </c>
      <c r="F67" s="38" t="e">
        <f>#REF!</f>
        <v>#REF!</v>
      </c>
      <c r="G67" s="37" t="e">
        <f t="shared" si="14"/>
        <v>#REF!</v>
      </c>
      <c r="H67" s="36" t="e">
        <f>#REF!</f>
        <v>#REF!</v>
      </c>
      <c r="I67" s="35" t="e">
        <f t="shared" si="15"/>
        <v>#REF!</v>
      </c>
    </row>
    <row r="68" spans="1:9" ht="15" hidden="1">
      <c r="A68" s="34" t="s">
        <v>35</v>
      </c>
      <c r="B68" s="30">
        <f>SUM(B63:B67)</f>
        <v>418.19999999999993</v>
      </c>
      <c r="C68" s="30">
        <f>SUM(C63:C67)</f>
        <v>9702</v>
      </c>
      <c r="D68" s="30">
        <f>SUM(D63:D67)</f>
        <v>25066</v>
      </c>
      <c r="E68" s="33" t="e">
        <f>SUM(E63:E67)</f>
        <v>#REF!</v>
      </c>
      <c r="F68" s="32" t="e">
        <f>SUM(F63:F67)</f>
        <v>#REF!</v>
      </c>
      <c r="G68" s="31" t="e">
        <f t="shared" si="14"/>
        <v>#REF!</v>
      </c>
      <c r="H68" s="30" t="e">
        <f>SUM(H63:H67)</f>
        <v>#REF!</v>
      </c>
      <c r="I68" s="29" t="e">
        <f t="shared" si="15"/>
        <v>#REF!</v>
      </c>
    </row>
    <row r="69" spans="1:9" hidden="1"/>
    <row r="70" spans="1:9" hidden="1"/>
    <row r="71" spans="1:9" ht="39.75" hidden="1" thickTop="1" thickBot="1">
      <c r="D71" s="28" t="s">
        <v>25</v>
      </c>
      <c r="E71" s="27" t="s">
        <v>34</v>
      </c>
      <c r="F71" s="27" t="s">
        <v>33</v>
      </c>
      <c r="G71" s="27" t="s">
        <v>32</v>
      </c>
      <c r="H71" s="27" t="s">
        <v>31</v>
      </c>
    </row>
    <row r="72" spans="1:9" ht="13.5" hidden="1" thickBot="1">
      <c r="D72" s="4" t="s">
        <v>31</v>
      </c>
      <c r="E72" s="19">
        <f>C48</f>
        <v>15</v>
      </c>
      <c r="F72" s="26" t="e">
        <f>#REF!</f>
        <v>#REF!</v>
      </c>
      <c r="G72" s="25" t="e">
        <f>#REF!</f>
        <v>#REF!</v>
      </c>
      <c r="H72" s="24" t="e">
        <f>#REF!</f>
        <v>#REF!</v>
      </c>
    </row>
    <row r="73" spans="1:9" ht="26.25" hidden="1" thickBot="1">
      <c r="D73" s="4" t="s">
        <v>30</v>
      </c>
      <c r="E73" s="19">
        <f>D48</f>
        <v>18.001800180018002</v>
      </c>
      <c r="F73" s="26" t="e">
        <f>#REF!</f>
        <v>#REF!</v>
      </c>
      <c r="G73" s="25" t="e">
        <f>#REF!</f>
        <v>#REF!</v>
      </c>
      <c r="H73" s="24" t="e">
        <f>#REF!</f>
        <v>#REF!</v>
      </c>
    </row>
    <row r="74" spans="1:9" ht="26.25" hidden="1" thickBot="1">
      <c r="D74" s="4" t="s">
        <v>29</v>
      </c>
      <c r="E74" s="18">
        <f>E48</f>
        <v>60</v>
      </c>
      <c r="F74" s="26" t="e">
        <f>#REF!</f>
        <v>#REF!</v>
      </c>
      <c r="G74" s="25" t="e">
        <f>#REF!</f>
        <v>#REF!</v>
      </c>
      <c r="H74" s="24" t="e">
        <f>#REF!</f>
        <v>#REF!</v>
      </c>
    </row>
    <row r="75" spans="1:9" ht="26.25" hidden="1" thickBot="1">
      <c r="D75" s="4" t="s">
        <v>28</v>
      </c>
      <c r="E75" s="18">
        <f>F48</f>
        <v>30</v>
      </c>
      <c r="F75" s="26" t="e">
        <f>#REF!</f>
        <v>#REF!</v>
      </c>
      <c r="G75" s="25" t="e">
        <f>#REF!</f>
        <v>#REF!</v>
      </c>
      <c r="H75" s="24" t="e">
        <f>#REF!</f>
        <v>#REF!</v>
      </c>
    </row>
    <row r="76" spans="1:9" ht="26.25" hidden="1" thickBot="1">
      <c r="D76" s="4" t="s">
        <v>27</v>
      </c>
      <c r="E76" s="19">
        <f>G48</f>
        <v>5</v>
      </c>
      <c r="F76" s="26" t="e">
        <f>#REF!</f>
        <v>#REF!</v>
      </c>
      <c r="G76" s="25" t="e">
        <f>#REF!</f>
        <v>#REF!</v>
      </c>
      <c r="H76" s="24" t="e">
        <f>#REF!</f>
        <v>#REF!</v>
      </c>
    </row>
    <row r="77" spans="1:9" ht="13.5" hidden="1" thickBot="1">
      <c r="D77" s="4" t="s">
        <v>26</v>
      </c>
      <c r="E77" s="18">
        <f>H48</f>
        <v>55</v>
      </c>
      <c r="F77" s="26" t="e">
        <f>#REF!</f>
        <v>#REF!</v>
      </c>
      <c r="G77" s="25" t="e">
        <f>#REF!</f>
        <v>#REF!</v>
      </c>
      <c r="H77" s="24" t="e">
        <f>#REF!</f>
        <v>#REF!</v>
      </c>
    </row>
    <row r="78" spans="1:9" ht="13.5" hidden="1" thickBot="1">
      <c r="D78" s="17" t="s">
        <v>20</v>
      </c>
      <c r="E78" s="19"/>
      <c r="F78" s="23" t="e">
        <f>SUM(F72:F77)</f>
        <v>#REF!</v>
      </c>
      <c r="G78" s="22" t="e">
        <f>SUM(G72:G77)</f>
        <v>#REF!</v>
      </c>
      <c r="H78" s="21" t="e">
        <f>SUM(H72:H77)</f>
        <v>#REF!</v>
      </c>
    </row>
    <row r="79" spans="1:9" hidden="1"/>
    <row r="80" spans="1:9" hidden="1"/>
    <row r="81" spans="2:9" hidden="1"/>
    <row r="82" spans="2:9" hidden="1">
      <c r="B82" s="12"/>
      <c r="C82" s="12"/>
      <c r="D82" s="12"/>
      <c r="E82" s="12"/>
      <c r="F82" s="12"/>
      <c r="G82" s="12"/>
      <c r="H82" s="12"/>
      <c r="I82" s="12"/>
    </row>
    <row r="83" spans="2:9" hidden="1">
      <c r="B83" s="12"/>
      <c r="I83" s="12"/>
    </row>
    <row r="84" spans="2:9" ht="52.5" hidden="1" thickTop="1" thickBot="1">
      <c r="B84" s="12"/>
      <c r="D84" s="20" t="s">
        <v>25</v>
      </c>
      <c r="E84" s="5" t="s">
        <v>24</v>
      </c>
      <c r="F84" s="5" t="s">
        <v>23</v>
      </c>
      <c r="G84" s="5" t="s">
        <v>22</v>
      </c>
      <c r="I84" s="12"/>
    </row>
    <row r="85" spans="2:9" ht="13.5" hidden="1" thickBot="1">
      <c r="B85" s="12"/>
      <c r="D85" s="4" t="str">
        <f t="shared" ref="D85:D90" si="16">D72</f>
        <v>Dwellings</v>
      </c>
      <c r="E85" s="15" t="e">
        <f t="shared" ref="E85:E90" si="17">H72</f>
        <v>#REF!</v>
      </c>
      <c r="F85" s="18">
        <v>3.4</v>
      </c>
      <c r="G85" s="15" t="e">
        <f>#REF!</f>
        <v>#REF!</v>
      </c>
      <c r="I85" s="12"/>
    </row>
    <row r="86" spans="2:9" ht="26.25" hidden="1" thickBot="1">
      <c r="B86" s="12"/>
      <c r="D86" s="4" t="str">
        <f t="shared" si="16"/>
        <v>Integrated Housing</v>
      </c>
      <c r="E86" s="15" t="e">
        <f t="shared" si="17"/>
        <v>#REF!</v>
      </c>
      <c r="F86" s="18">
        <v>2.7</v>
      </c>
      <c r="G86" s="15" t="e">
        <f>#REF!</f>
        <v>#REF!</v>
      </c>
      <c r="I86" s="12"/>
    </row>
    <row r="87" spans="2:9" ht="26.25" hidden="1" thickBot="1">
      <c r="B87" s="12"/>
      <c r="D87" s="4" t="str">
        <f t="shared" si="16"/>
        <v>Residential Flat Buildings</v>
      </c>
      <c r="E87" s="15" t="e">
        <f t="shared" si="17"/>
        <v>#REF!</v>
      </c>
      <c r="F87" s="18">
        <v>1.3</v>
      </c>
      <c r="G87" s="15" t="e">
        <f>#REF!</f>
        <v>#REF!</v>
      </c>
      <c r="I87" s="12"/>
    </row>
    <row r="88" spans="2:9" ht="26.25" hidden="1" thickBot="1">
      <c r="B88" s="12"/>
      <c r="D88" s="4" t="str">
        <f t="shared" si="16"/>
        <v>Multi Dwelling Housing</v>
      </c>
      <c r="E88" s="15" t="e">
        <f t="shared" si="17"/>
        <v>#REF!</v>
      </c>
      <c r="F88" s="18">
        <v>2.5499999999999998</v>
      </c>
      <c r="G88" s="15" t="e">
        <f>#REF!</f>
        <v>#REF!</v>
      </c>
      <c r="I88" s="12" t="s">
        <v>21</v>
      </c>
    </row>
    <row r="89" spans="2:9" ht="26.25" hidden="1" thickBot="1">
      <c r="B89" s="12"/>
      <c r="D89" s="4" t="str">
        <f t="shared" si="16"/>
        <v xml:space="preserve">Large Lot Subdivision </v>
      </c>
      <c r="E89" s="15" t="e">
        <f t="shared" si="17"/>
        <v>#REF!</v>
      </c>
      <c r="F89" s="19">
        <f>E53</f>
        <v>1.85</v>
      </c>
      <c r="G89" s="15" t="e">
        <f>#REF!</f>
        <v>#REF!</v>
      </c>
      <c r="I89" s="12"/>
    </row>
    <row r="90" spans="2:9" ht="13.5" hidden="1" thickBot="1">
      <c r="B90" s="12"/>
      <c r="D90" s="4" t="str">
        <f t="shared" si="16"/>
        <v>Senior Living</v>
      </c>
      <c r="E90" s="15" t="e">
        <f t="shared" si="17"/>
        <v>#REF!</v>
      </c>
      <c r="F90" s="18">
        <v>1.59</v>
      </c>
      <c r="G90" s="15" t="e">
        <f>#REF!</f>
        <v>#REF!</v>
      </c>
      <c r="I90" s="12"/>
    </row>
    <row r="91" spans="2:9" ht="13.5" hidden="1" thickBot="1">
      <c r="B91" s="12"/>
      <c r="D91" s="17" t="s">
        <v>20</v>
      </c>
      <c r="E91" s="16"/>
      <c r="F91" s="16"/>
      <c r="G91" s="15" t="e">
        <f>SUM(G85:G90)</f>
        <v>#REF!</v>
      </c>
      <c r="I91" s="12"/>
    </row>
    <row r="92" spans="2:9" ht="14.25" hidden="1" thickTop="1" thickBot="1">
      <c r="B92" s="12"/>
      <c r="D92" s="147" t="s">
        <v>19</v>
      </c>
      <c r="E92" s="148"/>
      <c r="F92" s="149"/>
      <c r="G92" s="14" t="e">
        <f>#REF!</f>
        <v>#REF!</v>
      </c>
      <c r="I92" s="12"/>
    </row>
    <row r="93" spans="2:9" ht="25.5" hidden="1" customHeight="1" thickTop="1" thickBot="1">
      <c r="B93" s="12"/>
      <c r="D93" s="147" t="s">
        <v>18</v>
      </c>
      <c r="E93" s="148"/>
      <c r="F93" s="149"/>
      <c r="G93" s="13" t="e">
        <f>G91-G92</f>
        <v>#REF!</v>
      </c>
      <c r="I93" s="12"/>
    </row>
    <row r="94" spans="2:9" hidden="1">
      <c r="B94" s="12"/>
      <c r="I94" s="12"/>
    </row>
    <row r="95" spans="2:9" hidden="1">
      <c r="B95" s="12"/>
      <c r="C95" s="12"/>
      <c r="D95" s="12"/>
      <c r="E95" s="12"/>
      <c r="F95" s="12"/>
      <c r="G95" s="12"/>
      <c r="H95" s="12"/>
      <c r="I95" s="12"/>
    </row>
    <row r="96" spans="2:9" hidden="1"/>
    <row r="97" spans="4:15" hidden="1"/>
    <row r="98" spans="4:15" ht="14.25" hidden="1" thickTop="1" thickBot="1">
      <c r="D98" s="7" t="s">
        <v>8</v>
      </c>
      <c r="E98" s="150" t="s">
        <v>17</v>
      </c>
      <c r="F98" s="151"/>
      <c r="G98" s="151"/>
      <c r="H98" s="151"/>
      <c r="I98" s="151"/>
      <c r="J98" s="151"/>
      <c r="K98" s="151"/>
      <c r="L98" s="151"/>
      <c r="M98" s="151"/>
      <c r="N98" s="151"/>
      <c r="O98" s="152"/>
    </row>
    <row r="99" spans="4:15" ht="14.25" hidden="1" thickTop="1" thickBot="1">
      <c r="D99" s="6"/>
      <c r="E99" s="11" t="s">
        <v>16</v>
      </c>
      <c r="F99" s="10">
        <v>40852</v>
      </c>
      <c r="G99" s="9">
        <v>43070</v>
      </c>
      <c r="H99" s="9" t="s">
        <v>15</v>
      </c>
      <c r="I99" s="9" t="s">
        <v>14</v>
      </c>
      <c r="J99" s="9" t="s">
        <v>13</v>
      </c>
      <c r="K99" s="9" t="s">
        <v>12</v>
      </c>
      <c r="L99" s="9" t="s">
        <v>11</v>
      </c>
      <c r="M99" s="9"/>
      <c r="N99" s="9" t="s">
        <v>10</v>
      </c>
      <c r="O99" s="5" t="s">
        <v>9</v>
      </c>
    </row>
    <row r="100" spans="4:15" ht="13.5" hidden="1" thickBot="1">
      <c r="D100" s="4" t="s">
        <v>0</v>
      </c>
      <c r="E100" s="8" t="e">
        <f>#REF!*E101</f>
        <v>#REF!</v>
      </c>
      <c r="F100" s="8" t="e">
        <f>#REF!*F101</f>
        <v>#REF!</v>
      </c>
      <c r="G100" s="8" t="e">
        <f>#REF!*G101</f>
        <v>#REF!</v>
      </c>
      <c r="H100" s="8" t="e">
        <f>#REF!*H101</f>
        <v>#REF!</v>
      </c>
      <c r="I100" s="8" t="e">
        <f>#REF!*I101</f>
        <v>#REF!</v>
      </c>
      <c r="J100" s="8" t="e">
        <f>#REF!*J101</f>
        <v>#REF!</v>
      </c>
      <c r="K100" s="8" t="e">
        <f>#REF!*K101</f>
        <v>#REF!</v>
      </c>
      <c r="L100" s="8" t="e">
        <f>#REF!*L101</f>
        <v>#REF!</v>
      </c>
      <c r="M100" s="8"/>
      <c r="N100" s="8" t="e">
        <f>#REF!*N101</f>
        <v>#REF!</v>
      </c>
      <c r="O100" s="8" t="e">
        <f>#REF!*O101</f>
        <v>#REF!</v>
      </c>
    </row>
    <row r="101" spans="4:15" hidden="1">
      <c r="E101" s="2">
        <v>7.1999999999999995E-2</v>
      </c>
      <c r="F101" s="2">
        <v>0.115</v>
      </c>
      <c r="G101" s="2">
        <v>0.10199999999999999</v>
      </c>
      <c r="H101" s="2">
        <v>0.104</v>
      </c>
      <c r="I101" s="2">
        <v>0.113</v>
      </c>
      <c r="J101" s="2">
        <v>0.24399999999999999</v>
      </c>
      <c r="K101" s="2">
        <v>6.7000000000000004E-2</v>
      </c>
      <c r="L101" s="2">
        <v>0.14299999999999999</v>
      </c>
      <c r="M101" s="2"/>
      <c r="N101" s="2">
        <v>3.5000000000000003E-2</v>
      </c>
      <c r="O101" s="2">
        <v>5.0000000000000001E-3</v>
      </c>
    </row>
    <row r="102" spans="4:15" hidden="1"/>
    <row r="103" spans="4:15" hidden="1"/>
    <row r="104" spans="4:15" hidden="1"/>
    <row r="105" spans="4:15" hidden="1"/>
    <row r="106" spans="4:15" hidden="1"/>
    <row r="107" spans="4:15" hidden="1"/>
    <row r="108" spans="4:15" ht="14.25" hidden="1" thickTop="1" thickBot="1">
      <c r="D108" s="7" t="s">
        <v>8</v>
      </c>
      <c r="E108" s="153" t="s">
        <v>7</v>
      </c>
      <c r="F108" s="154"/>
      <c r="G108" s="154"/>
      <c r="H108" s="154"/>
      <c r="I108" s="154"/>
      <c r="J108" s="155"/>
      <c r="N108" s="1">
        <f>100-85.7</f>
        <v>14.299999999999997</v>
      </c>
    </row>
    <row r="109" spans="4:15" ht="52.5" hidden="1" thickTop="1" thickBot="1">
      <c r="D109" s="6"/>
      <c r="E109" s="5" t="s">
        <v>6</v>
      </c>
      <c r="F109" s="5" t="s">
        <v>5</v>
      </c>
      <c r="G109" s="5" t="s">
        <v>4</v>
      </c>
      <c r="H109" s="5" t="s">
        <v>3</v>
      </c>
      <c r="I109" s="5" t="s">
        <v>2</v>
      </c>
      <c r="J109" s="5" t="s">
        <v>1</v>
      </c>
    </row>
    <row r="110" spans="4:15" ht="13.5" hidden="1" thickBot="1">
      <c r="D110" s="4" t="s">
        <v>0</v>
      </c>
      <c r="E110" s="3" t="e">
        <f>#REF!*E111</f>
        <v>#REF!</v>
      </c>
      <c r="F110" s="3" t="e">
        <f>#REF!*F111</f>
        <v>#REF!</v>
      </c>
      <c r="G110" s="3" t="e">
        <f>#REF!*G111</f>
        <v>#REF!</v>
      </c>
      <c r="H110" s="3" t="e">
        <f>#REF!*H111</f>
        <v>#REF!</v>
      </c>
      <c r="I110" s="3" t="e">
        <f>#REF!*I111</f>
        <v>#REF!</v>
      </c>
      <c r="J110" s="3" t="e">
        <f>#REF!*J111</f>
        <v>#REF!</v>
      </c>
    </row>
    <row r="111" spans="4:15" hidden="1">
      <c r="E111" s="2">
        <v>0.61699999999999999</v>
      </c>
      <c r="F111" s="2">
        <v>0.219</v>
      </c>
      <c r="G111" s="2">
        <v>6.8000000000000005E-2</v>
      </c>
      <c r="H111" s="2">
        <v>7.0000000000000001E-3</v>
      </c>
      <c r="I111" s="2">
        <v>7.2999999999999995E-2</v>
      </c>
      <c r="J111" s="2">
        <v>1.6E-2</v>
      </c>
    </row>
    <row r="112" spans="4:15" hidden="1"/>
  </sheetData>
  <mergeCells count="10">
    <mergeCell ref="E108:J108"/>
    <mergeCell ref="A23:I23"/>
    <mergeCell ref="A25:I25"/>
    <mergeCell ref="A27:I27"/>
    <mergeCell ref="A13:I13"/>
    <mergeCell ref="A1:C1"/>
    <mergeCell ref="A21:I21"/>
    <mergeCell ref="D92:F92"/>
    <mergeCell ref="D93:F93"/>
    <mergeCell ref="E98:O98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U30"/>
  <sheetViews>
    <sheetView workbookViewId="0">
      <selection activeCell="B41" sqref="B41"/>
    </sheetView>
  </sheetViews>
  <sheetFormatPr defaultRowHeight="12"/>
  <cols>
    <col min="1" max="1" width="35.33203125" style="1" customWidth="1"/>
    <col min="2" max="2" width="22.83203125" style="1" customWidth="1"/>
    <col min="3" max="3" width="15.83203125" style="1" customWidth="1"/>
    <col min="4" max="4" width="17.33203125" style="1" customWidth="1"/>
    <col min="5" max="5" width="22.1640625" style="1" customWidth="1"/>
    <col min="6" max="6" width="18.6640625" style="1" customWidth="1"/>
    <col min="7" max="8" width="14.5" style="1" customWidth="1"/>
    <col min="9" max="9" width="20.33203125" style="1" customWidth="1"/>
    <col min="10" max="10" width="19.5" style="1" customWidth="1"/>
    <col min="11" max="13" width="13.1640625" style="1" customWidth="1"/>
    <col min="14" max="14" width="17" style="1" customWidth="1"/>
    <col min="15" max="15" width="20.5" style="1" customWidth="1"/>
    <col min="16" max="16" width="11.83203125" style="1" bestFit="1" customWidth="1"/>
    <col min="17" max="18" width="0" style="1" hidden="1" customWidth="1"/>
    <col min="19" max="19" width="11.1640625" style="1" hidden="1" customWidth="1"/>
    <col min="20" max="20" width="14" style="1" hidden="1" customWidth="1"/>
    <col min="21" max="21" width="13.5" style="1" hidden="1" customWidth="1"/>
    <col min="22" max="16384" width="9.33203125" style="1"/>
  </cols>
  <sheetData>
    <row r="1" spans="1:14" ht="27.75" customHeight="1">
      <c r="A1" s="144" t="s">
        <v>107</v>
      </c>
      <c r="B1" s="144"/>
      <c r="C1" s="144"/>
      <c r="D1" s="102" t="s">
        <v>95</v>
      </c>
    </row>
    <row r="2" spans="1:14" ht="22.5" customHeight="1"/>
    <row r="3" spans="1:14" ht="36" customHeight="1">
      <c r="A3" s="53" t="s">
        <v>106</v>
      </c>
    </row>
    <row r="4" spans="1:14" s="77" customFormat="1">
      <c r="A4" s="74" t="s">
        <v>48</v>
      </c>
      <c r="B4" s="75" t="s">
        <v>93</v>
      </c>
      <c r="C4" s="74" t="s">
        <v>105</v>
      </c>
      <c r="D4" s="108" t="s">
        <v>112</v>
      </c>
      <c r="E4" s="48" t="s">
        <v>113</v>
      </c>
      <c r="F4" s="137"/>
      <c r="G4" s="137"/>
      <c r="H4" s="100"/>
    </row>
    <row r="5" spans="1:14" s="77" customFormat="1">
      <c r="A5" s="70" t="s">
        <v>104</v>
      </c>
      <c r="B5" s="95">
        <v>13</v>
      </c>
      <c r="C5" s="107">
        <v>0.5</v>
      </c>
      <c r="D5" s="103">
        <f>B5*C5</f>
        <v>6.5</v>
      </c>
      <c r="E5" s="135">
        <f>D5*10000</f>
        <v>65000</v>
      </c>
      <c r="F5" s="136"/>
      <c r="G5" s="138"/>
      <c r="H5" s="100"/>
    </row>
    <row r="6" spans="1:14" s="77" customFormat="1">
      <c r="A6" s="59" t="s">
        <v>103</v>
      </c>
      <c r="B6" s="95">
        <v>65.16</v>
      </c>
      <c r="C6" s="104">
        <v>1</v>
      </c>
      <c r="D6" s="103">
        <f>B6*C6</f>
        <v>65.16</v>
      </c>
      <c r="E6" s="135">
        <f t="shared" ref="E6:E13" si="0">D6*10000</f>
        <v>651600</v>
      </c>
      <c r="F6" s="79"/>
      <c r="G6" s="138"/>
      <c r="H6" s="79"/>
      <c r="J6" s="90">
        <f>B6+B9</f>
        <v>69.399999999999991</v>
      </c>
    </row>
    <row r="7" spans="1:14" s="77" customFormat="1">
      <c r="A7" s="59" t="s">
        <v>102</v>
      </c>
      <c r="B7" s="95">
        <v>6.05</v>
      </c>
      <c r="C7" s="104">
        <v>0.5</v>
      </c>
      <c r="D7" s="103">
        <f>B7*C7</f>
        <v>3.0249999999999999</v>
      </c>
      <c r="E7" s="135">
        <f t="shared" si="0"/>
        <v>30250</v>
      </c>
      <c r="F7" s="79"/>
      <c r="G7" s="138"/>
      <c r="H7" s="79"/>
    </row>
    <row r="8" spans="1:14" s="77" customFormat="1">
      <c r="A8" s="59" t="s">
        <v>101</v>
      </c>
      <c r="B8" s="95">
        <v>26.93</v>
      </c>
      <c r="C8" s="104">
        <v>0.75</v>
      </c>
      <c r="D8" s="103">
        <f>B8*C8</f>
        <v>20.197499999999998</v>
      </c>
      <c r="E8" s="135">
        <f t="shared" si="0"/>
        <v>201974.99999999997</v>
      </c>
      <c r="F8" s="79"/>
      <c r="G8" s="138"/>
      <c r="H8" s="79"/>
    </row>
    <row r="9" spans="1:14" s="77" customFormat="1">
      <c r="A9" s="59" t="s">
        <v>100</v>
      </c>
      <c r="B9" s="95">
        <v>4.24</v>
      </c>
      <c r="C9" s="104">
        <v>1</v>
      </c>
      <c r="D9" s="103">
        <f>B9*C9</f>
        <v>4.24</v>
      </c>
      <c r="E9" s="135">
        <f t="shared" si="0"/>
        <v>42400</v>
      </c>
      <c r="F9" s="79"/>
      <c r="G9" s="138"/>
      <c r="H9" s="79"/>
      <c r="I9" s="78"/>
    </row>
    <row r="10" spans="1:14" s="77" customFormat="1">
      <c r="A10" s="106"/>
      <c r="B10" s="106"/>
      <c r="C10" s="106"/>
      <c r="D10" s="105"/>
      <c r="E10" s="135"/>
      <c r="F10" s="79"/>
      <c r="G10" s="79"/>
      <c r="H10" s="79"/>
      <c r="I10" s="78"/>
    </row>
    <row r="11" spans="1:14" s="77" customFormat="1">
      <c r="A11" s="59" t="s">
        <v>99</v>
      </c>
      <c r="B11" s="89">
        <f>SUM(B5:B9)</f>
        <v>115.37999999999998</v>
      </c>
      <c r="C11" s="104"/>
      <c r="D11" s="103">
        <f>SUM(D5:D9)</f>
        <v>99.122499999999988</v>
      </c>
      <c r="E11" s="135">
        <f t="shared" si="0"/>
        <v>991224.99999999988</v>
      </c>
      <c r="F11" s="79"/>
      <c r="G11" s="79"/>
      <c r="H11" s="79"/>
      <c r="I11" s="78"/>
    </row>
    <row r="12" spans="1:14" s="77" customFormat="1">
      <c r="A12" s="59" t="s">
        <v>98</v>
      </c>
      <c r="B12" s="89">
        <f>B5+B6+B7</f>
        <v>84.21</v>
      </c>
      <c r="C12" s="104"/>
      <c r="D12" s="103">
        <f>SUM(D5:D7)</f>
        <v>74.685000000000002</v>
      </c>
      <c r="E12" s="135">
        <f t="shared" si="0"/>
        <v>746850</v>
      </c>
      <c r="F12" s="79"/>
      <c r="G12" s="79"/>
      <c r="H12" s="79"/>
      <c r="I12" s="78"/>
    </row>
    <row r="13" spans="1:14" s="77" customFormat="1">
      <c r="A13" s="59" t="s">
        <v>97</v>
      </c>
      <c r="B13" s="89">
        <f>B8+B9</f>
        <v>31.17</v>
      </c>
      <c r="C13" s="104"/>
      <c r="D13" s="103">
        <f>SUM(D8:D9)</f>
        <v>24.4375</v>
      </c>
      <c r="E13" s="135">
        <f t="shared" si="0"/>
        <v>244375</v>
      </c>
      <c r="F13" s="79"/>
      <c r="G13" s="79"/>
      <c r="H13" s="79"/>
      <c r="I13" s="78"/>
    </row>
    <row r="14" spans="1:14" s="77" customFormat="1">
      <c r="A14" s="82"/>
      <c r="B14" s="81"/>
      <c r="C14" s="80"/>
      <c r="D14" s="80"/>
      <c r="E14" s="80"/>
      <c r="F14" s="80"/>
      <c r="G14" s="80"/>
      <c r="H14" s="80"/>
      <c r="I14" s="80"/>
      <c r="J14" s="80"/>
      <c r="K14" s="79"/>
      <c r="L14" s="79"/>
      <c r="M14" s="79"/>
      <c r="N14" s="78"/>
    </row>
    <row r="17" spans="2:8">
      <c r="E17" s="142">
        <f>SUM(E5:E9)</f>
        <v>991225</v>
      </c>
    </row>
    <row r="18" spans="2:8">
      <c r="E18" s="132"/>
    </row>
    <row r="20" spans="2:8">
      <c r="B20" s="1">
        <f>7.5+5.5</f>
        <v>13</v>
      </c>
      <c r="E20" s="133"/>
    </row>
    <row r="21" spans="2:8">
      <c r="E21" s="134"/>
      <c r="H21" s="139">
        <f>SUM(G5:G9)</f>
        <v>0</v>
      </c>
    </row>
    <row r="22" spans="2:8">
      <c r="H22" s="140">
        <v>30687</v>
      </c>
    </row>
    <row r="24" spans="2:8">
      <c r="H24" s="139">
        <f>H22+H21</f>
        <v>30687</v>
      </c>
    </row>
    <row r="26" spans="2:8">
      <c r="H26" s="1">
        <f>H22/H24</f>
        <v>1</v>
      </c>
    </row>
    <row r="27" spans="2:8">
      <c r="H27" s="1">
        <f>H21/H24</f>
        <v>0</v>
      </c>
    </row>
    <row r="30" spans="2:8">
      <c r="D30" s="1">
        <f>15500/50000</f>
        <v>0.31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6"/>
  </sheetPr>
  <dimension ref="A1:AP59"/>
  <sheetViews>
    <sheetView zoomScale="85" zoomScaleNormal="85" workbookViewId="0">
      <selection activeCell="A46" sqref="A46"/>
    </sheetView>
  </sheetViews>
  <sheetFormatPr defaultRowHeight="12.75"/>
  <cols>
    <col min="1" max="1" width="41.33203125" style="127" customWidth="1"/>
    <col min="2" max="2" width="2.83203125" style="127" customWidth="1"/>
    <col min="3" max="27" width="13" style="127" customWidth="1"/>
    <col min="28" max="42" width="14.83203125" style="112" bestFit="1" customWidth="1"/>
    <col min="43" max="16384" width="9.33203125" style="112"/>
  </cols>
  <sheetData>
    <row r="1" spans="1:42">
      <c r="A1" s="109" t="s">
        <v>108</v>
      </c>
      <c r="B1" s="110"/>
      <c r="C1" s="111">
        <v>2013</v>
      </c>
      <c r="D1" s="111">
        <v>2014</v>
      </c>
      <c r="E1" s="111">
        <v>2015</v>
      </c>
      <c r="F1" s="111">
        <v>2016</v>
      </c>
      <c r="G1" s="111">
        <v>2017</v>
      </c>
      <c r="H1" s="111">
        <v>2018</v>
      </c>
      <c r="I1" s="111">
        <v>2019</v>
      </c>
      <c r="J1" s="111">
        <v>2020</v>
      </c>
      <c r="K1" s="111">
        <v>2021</v>
      </c>
      <c r="L1" s="111">
        <v>2022</v>
      </c>
      <c r="M1" s="111">
        <v>2023</v>
      </c>
      <c r="N1" s="111">
        <v>2024</v>
      </c>
      <c r="O1" s="111">
        <v>2025</v>
      </c>
      <c r="P1" s="111">
        <v>2026</v>
      </c>
      <c r="Q1" s="111">
        <v>2027</v>
      </c>
      <c r="R1" s="111">
        <v>2028</v>
      </c>
      <c r="S1" s="111">
        <v>2029</v>
      </c>
      <c r="T1" s="111">
        <v>2030</v>
      </c>
      <c r="U1" s="111">
        <v>2031</v>
      </c>
      <c r="V1" s="111">
        <v>2032</v>
      </c>
      <c r="W1" s="111">
        <v>2033</v>
      </c>
      <c r="X1" s="111">
        <v>2034</v>
      </c>
      <c r="Y1" s="111">
        <v>2035</v>
      </c>
      <c r="Z1" s="111">
        <v>2036</v>
      </c>
      <c r="AA1" s="111">
        <v>2037</v>
      </c>
    </row>
    <row r="2" spans="1:42">
      <c r="A2" s="109" t="s">
        <v>109</v>
      </c>
      <c r="B2" s="110"/>
      <c r="C2" s="113">
        <v>1</v>
      </c>
      <c r="D2" s="113">
        <v>2</v>
      </c>
      <c r="E2" s="113">
        <v>3</v>
      </c>
      <c r="F2" s="113">
        <v>4</v>
      </c>
      <c r="G2" s="113">
        <v>5</v>
      </c>
      <c r="H2" s="113">
        <v>6</v>
      </c>
      <c r="I2" s="113">
        <v>7</v>
      </c>
      <c r="J2" s="113">
        <v>8</v>
      </c>
      <c r="K2" s="113">
        <v>9</v>
      </c>
      <c r="L2" s="113">
        <v>10</v>
      </c>
      <c r="M2" s="113">
        <v>11</v>
      </c>
      <c r="N2" s="113">
        <v>12</v>
      </c>
      <c r="O2" s="113">
        <v>13</v>
      </c>
      <c r="P2" s="113">
        <v>14</v>
      </c>
      <c r="Q2" s="113">
        <v>15</v>
      </c>
      <c r="R2" s="113">
        <v>16</v>
      </c>
      <c r="S2" s="113">
        <v>17</v>
      </c>
      <c r="T2" s="113">
        <v>18</v>
      </c>
      <c r="U2" s="113">
        <v>19</v>
      </c>
      <c r="V2" s="113">
        <v>20</v>
      </c>
      <c r="W2" s="113">
        <v>21</v>
      </c>
      <c r="X2" s="113">
        <v>22</v>
      </c>
      <c r="Y2" s="113">
        <v>23</v>
      </c>
      <c r="Z2" s="113">
        <v>24</v>
      </c>
      <c r="AA2" s="113">
        <v>25</v>
      </c>
    </row>
    <row r="3" spans="1:42">
      <c r="A3" s="129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</row>
    <row r="4" spans="1:42">
      <c r="A4" s="114" t="s">
        <v>110</v>
      </c>
      <c r="B4" s="115"/>
      <c r="C4" s="116">
        <v>0</v>
      </c>
      <c r="D4" s="116">
        <v>0</v>
      </c>
      <c r="E4" s="116">
        <v>2.5000000000000001E-3</v>
      </c>
      <c r="F4" s="116">
        <v>2.5000000000000001E-3</v>
      </c>
      <c r="G4" s="116">
        <v>5.0000000000000001E-3</v>
      </c>
      <c r="H4" s="116">
        <v>7.4999999999999997E-3</v>
      </c>
      <c r="I4" s="116">
        <v>0.01</v>
      </c>
      <c r="J4" s="116">
        <v>1.4999999999999999E-2</v>
      </c>
      <c r="K4" s="116">
        <v>0.02</v>
      </c>
      <c r="L4" s="116">
        <v>0.03</v>
      </c>
      <c r="M4" s="116">
        <v>0.05</v>
      </c>
      <c r="N4" s="116">
        <v>8.5000000000000006E-2</v>
      </c>
      <c r="O4" s="116">
        <v>0.1</v>
      </c>
      <c r="P4" s="116">
        <v>0.1075</v>
      </c>
      <c r="Q4" s="116">
        <v>0.11</v>
      </c>
      <c r="R4" s="116">
        <v>0.1125</v>
      </c>
      <c r="S4" s="116">
        <v>0.11</v>
      </c>
      <c r="T4" s="116">
        <v>0.1</v>
      </c>
      <c r="U4" s="116">
        <v>0.06</v>
      </c>
      <c r="V4" s="116">
        <v>0.04</v>
      </c>
      <c r="W4" s="116">
        <v>0.02</v>
      </c>
      <c r="X4" s="116">
        <v>0.01</v>
      </c>
      <c r="Y4" s="116">
        <v>2.5000000000000001E-3</v>
      </c>
      <c r="Z4" s="116">
        <v>0</v>
      </c>
      <c r="AA4" s="117">
        <v>0</v>
      </c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</row>
    <row r="5" spans="1:42">
      <c r="A5" s="119"/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</row>
    <row r="6" spans="1:42">
      <c r="A6" s="124" t="s">
        <v>111</v>
      </c>
      <c r="B6" s="125"/>
      <c r="C6" s="126">
        <f t="shared" ref="C6:AA6" si="0">C4</f>
        <v>0</v>
      </c>
      <c r="D6" s="126">
        <f t="shared" si="0"/>
        <v>0</v>
      </c>
      <c r="E6" s="126">
        <f t="shared" si="0"/>
        <v>2.5000000000000001E-3</v>
      </c>
      <c r="F6" s="126">
        <f t="shared" si="0"/>
        <v>2.5000000000000001E-3</v>
      </c>
      <c r="G6" s="126">
        <f t="shared" si="0"/>
        <v>5.0000000000000001E-3</v>
      </c>
      <c r="H6" s="126">
        <f t="shared" si="0"/>
        <v>7.4999999999999997E-3</v>
      </c>
      <c r="I6" s="126">
        <f t="shared" si="0"/>
        <v>0.01</v>
      </c>
      <c r="J6" s="126">
        <f t="shared" si="0"/>
        <v>1.4999999999999999E-2</v>
      </c>
      <c r="K6" s="126">
        <f t="shared" si="0"/>
        <v>0.02</v>
      </c>
      <c r="L6" s="126">
        <f t="shared" si="0"/>
        <v>0.03</v>
      </c>
      <c r="M6" s="126">
        <f t="shared" si="0"/>
        <v>0.05</v>
      </c>
      <c r="N6" s="126">
        <f t="shared" si="0"/>
        <v>8.5000000000000006E-2</v>
      </c>
      <c r="O6" s="126">
        <f t="shared" si="0"/>
        <v>0.1</v>
      </c>
      <c r="P6" s="126">
        <f t="shared" si="0"/>
        <v>0.1075</v>
      </c>
      <c r="Q6" s="126">
        <f t="shared" si="0"/>
        <v>0.11</v>
      </c>
      <c r="R6" s="126">
        <f t="shared" si="0"/>
        <v>0.1125</v>
      </c>
      <c r="S6" s="126">
        <f t="shared" si="0"/>
        <v>0.11</v>
      </c>
      <c r="T6" s="126">
        <f t="shared" si="0"/>
        <v>0.1</v>
      </c>
      <c r="U6" s="126">
        <f t="shared" si="0"/>
        <v>0.06</v>
      </c>
      <c r="V6" s="126">
        <f t="shared" si="0"/>
        <v>0.04</v>
      </c>
      <c r="W6" s="126">
        <f t="shared" si="0"/>
        <v>0.02</v>
      </c>
      <c r="X6" s="126">
        <f t="shared" si="0"/>
        <v>0.01</v>
      </c>
      <c r="Y6" s="126">
        <f t="shared" si="0"/>
        <v>2.5000000000000001E-3</v>
      </c>
      <c r="Z6" s="126">
        <f t="shared" si="0"/>
        <v>0</v>
      </c>
      <c r="AA6" s="126">
        <f t="shared" si="0"/>
        <v>0</v>
      </c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</row>
    <row r="7" spans="1:42">
      <c r="B7" s="128"/>
    </row>
    <row r="8" spans="1:42">
      <c r="B8" s="128"/>
      <c r="C8" s="141">
        <f>C4</f>
        <v>0</v>
      </c>
      <c r="D8" s="141">
        <f>C8+D4</f>
        <v>0</v>
      </c>
      <c r="E8" s="141">
        <f t="shared" ref="E8:AA8" si="1">D8+E4</f>
        <v>2.5000000000000001E-3</v>
      </c>
      <c r="F8" s="141">
        <f t="shared" si="1"/>
        <v>5.0000000000000001E-3</v>
      </c>
      <c r="G8" s="141">
        <f t="shared" si="1"/>
        <v>0.01</v>
      </c>
      <c r="H8" s="141">
        <f t="shared" si="1"/>
        <v>1.7500000000000002E-2</v>
      </c>
      <c r="I8" s="141">
        <f t="shared" si="1"/>
        <v>2.7500000000000004E-2</v>
      </c>
      <c r="J8" s="141">
        <f t="shared" si="1"/>
        <v>4.2500000000000003E-2</v>
      </c>
      <c r="K8" s="141">
        <f t="shared" si="1"/>
        <v>6.25E-2</v>
      </c>
      <c r="L8" s="141">
        <f t="shared" si="1"/>
        <v>9.2499999999999999E-2</v>
      </c>
      <c r="M8" s="141">
        <f t="shared" si="1"/>
        <v>0.14250000000000002</v>
      </c>
      <c r="N8" s="141">
        <f t="shared" si="1"/>
        <v>0.22750000000000004</v>
      </c>
      <c r="O8" s="141">
        <f t="shared" si="1"/>
        <v>0.32750000000000001</v>
      </c>
      <c r="P8" s="141">
        <f t="shared" si="1"/>
        <v>0.435</v>
      </c>
      <c r="Q8" s="141">
        <f t="shared" si="1"/>
        <v>0.54500000000000004</v>
      </c>
      <c r="R8" s="141">
        <f t="shared" si="1"/>
        <v>0.65750000000000008</v>
      </c>
      <c r="S8" s="141">
        <f t="shared" si="1"/>
        <v>0.76750000000000007</v>
      </c>
      <c r="T8" s="141">
        <f t="shared" si="1"/>
        <v>0.86750000000000005</v>
      </c>
      <c r="U8" s="141">
        <f t="shared" si="1"/>
        <v>0.92749999999999999</v>
      </c>
      <c r="V8" s="141">
        <f t="shared" si="1"/>
        <v>0.96750000000000003</v>
      </c>
      <c r="W8" s="141">
        <f t="shared" si="1"/>
        <v>0.98750000000000004</v>
      </c>
      <c r="X8" s="141">
        <f t="shared" si="1"/>
        <v>0.99750000000000005</v>
      </c>
      <c r="Y8" s="141">
        <f t="shared" si="1"/>
        <v>1</v>
      </c>
      <c r="Z8" s="141">
        <f t="shared" si="1"/>
        <v>1</v>
      </c>
      <c r="AA8" s="141">
        <f t="shared" si="1"/>
        <v>1</v>
      </c>
    </row>
    <row r="9" spans="1:42">
      <c r="B9" s="128"/>
    </row>
    <row r="10" spans="1:42">
      <c r="B10" s="128"/>
    </row>
    <row r="11" spans="1:42">
      <c r="B11" s="128"/>
    </row>
    <row r="12" spans="1:42">
      <c r="B12" s="128"/>
    </row>
    <row r="13" spans="1:42">
      <c r="B13" s="128"/>
    </row>
    <row r="25" spans="1:42">
      <c r="B25" s="123"/>
      <c r="C25" s="112"/>
      <c r="D25" s="112"/>
      <c r="E25" s="112"/>
    </row>
    <row r="26" spans="1:42">
      <c r="A26" s="112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</row>
    <row r="27" spans="1:42">
      <c r="A27" s="112"/>
      <c r="B27" s="112"/>
      <c r="C27" s="112"/>
      <c r="D27" s="112"/>
      <c r="E27" s="11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</row>
    <row r="28" spans="1:42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</row>
    <row r="29" spans="1:42">
      <c r="A29" s="112"/>
      <c r="B29" s="112"/>
      <c r="C29" s="112"/>
      <c r="D29" s="112"/>
      <c r="E29" s="112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</row>
    <row r="30" spans="1:42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</row>
    <row r="31" spans="1:42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</row>
    <row r="32" spans="1:42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</row>
    <row r="33" spans="1:27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</row>
    <row r="34" spans="1:27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</row>
    <row r="57" spans="20:42" s="127" customFormat="1">
      <c r="T57" s="127">
        <v>5000</v>
      </c>
      <c r="AB57" s="112"/>
      <c r="AC57" s="112"/>
      <c r="AD57" s="112"/>
      <c r="AE57" s="112"/>
      <c r="AF57" s="112"/>
      <c r="AG57" s="112"/>
      <c r="AH57" s="112"/>
      <c r="AI57" s="112"/>
      <c r="AJ57" s="112"/>
      <c r="AK57" s="112"/>
      <c r="AL57" s="112"/>
      <c r="AM57" s="112"/>
      <c r="AN57" s="112"/>
      <c r="AO57" s="112"/>
      <c r="AP57" s="112"/>
    </row>
    <row r="58" spans="20:42" s="127" customFormat="1">
      <c r="T58" s="127">
        <f>T57*0.1</f>
        <v>500</v>
      </c>
      <c r="AB58" s="112"/>
      <c r="AC58" s="112"/>
      <c r="AD58" s="112"/>
      <c r="AE58" s="112"/>
      <c r="AF58" s="112"/>
      <c r="AG58" s="112"/>
      <c r="AH58" s="112"/>
      <c r="AI58" s="112"/>
      <c r="AJ58" s="112"/>
      <c r="AK58" s="112"/>
      <c r="AL58" s="112"/>
      <c r="AM58" s="112"/>
      <c r="AN58" s="112"/>
      <c r="AO58" s="112"/>
      <c r="AP58" s="112"/>
    </row>
    <row r="59" spans="20:42" s="127" customFormat="1">
      <c r="T59" s="127">
        <f>A35</f>
        <v>0</v>
      </c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</row>
  </sheetData>
  <pageMargins left="0.74803149606299213" right="0.74803149606299213" top="0.98425196850393704" bottom="0.98425196850393704" header="0.51181102362204722" footer="0.51181102362204722"/>
  <pageSetup paperSize="8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</vt:lpstr>
      <vt:lpstr>GFA</vt:lpstr>
      <vt:lpstr>Dev Path Master</vt:lpstr>
    </vt:vector>
  </TitlesOfParts>
  <Company>The Hills Shire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Carlton</dc:creator>
  <cp:lastModifiedBy>Nicholas Carlton</cp:lastModifiedBy>
  <dcterms:created xsi:type="dcterms:W3CDTF">2014-12-02T03:59:25Z</dcterms:created>
  <dcterms:modified xsi:type="dcterms:W3CDTF">2015-02-10T06:04:26Z</dcterms:modified>
</cp:coreProperties>
</file>