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04"/>
  </bookViews>
  <sheets>
    <sheet name="Income Statement No SRV" sheetId="1" r:id="rId1"/>
    <sheet name="Financial Position No SRV" sheetId="2" r:id="rId2"/>
    <sheet name="Cashflow No SRV" sheetId="3" r:id="rId3"/>
    <sheet name="Income Statement SRV" sheetId="4" r:id="rId4"/>
    <sheet name="Financial Position SRV" sheetId="5" r:id="rId5"/>
    <sheet name="Cashflow SRV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9" i="6" l="1"/>
  <c r="M49" i="6"/>
  <c r="L49" i="6"/>
  <c r="K49" i="6"/>
  <c r="J49" i="6"/>
  <c r="I49" i="6"/>
  <c r="H49" i="6"/>
  <c r="G49" i="6"/>
  <c r="F49" i="6"/>
  <c r="E49" i="6"/>
  <c r="D49" i="6"/>
  <c r="C49" i="6"/>
  <c r="N39" i="6"/>
  <c r="M39" i="6"/>
  <c r="L39" i="6"/>
  <c r="K39" i="6"/>
  <c r="J39" i="6"/>
  <c r="I39" i="6"/>
  <c r="H39" i="6"/>
  <c r="G39" i="6"/>
  <c r="G51" i="6" s="1"/>
  <c r="F39" i="6"/>
  <c r="E39" i="6"/>
  <c r="D39" i="6"/>
  <c r="C39" i="6"/>
  <c r="N17" i="6"/>
  <c r="N51" i="6" s="1"/>
  <c r="M17" i="6"/>
  <c r="M51" i="6" s="1"/>
  <c r="L17" i="6"/>
  <c r="L51" i="6" s="1"/>
  <c r="K17" i="6"/>
  <c r="K51" i="6" s="1"/>
  <c r="J17" i="6"/>
  <c r="J51" i="6" s="1"/>
  <c r="I17" i="6"/>
  <c r="I51" i="6" s="1"/>
  <c r="H17" i="6"/>
  <c r="H51" i="6" s="1"/>
  <c r="G17" i="6"/>
  <c r="F17" i="6"/>
  <c r="E17" i="6"/>
  <c r="E51" i="6" s="1"/>
  <c r="D17" i="6"/>
  <c r="D51" i="6" s="1"/>
  <c r="M51" i="5"/>
  <c r="M53" i="5" s="1"/>
  <c r="L51" i="5"/>
  <c r="L53" i="5" s="1"/>
  <c r="K51" i="5"/>
  <c r="K53" i="5" s="1"/>
  <c r="J51" i="5"/>
  <c r="J53" i="5" s="1"/>
  <c r="I51" i="5"/>
  <c r="I53" i="5" s="1"/>
  <c r="H51" i="5"/>
  <c r="H53" i="5" s="1"/>
  <c r="G51" i="5"/>
  <c r="G53" i="5" s="1"/>
  <c r="F51" i="5"/>
  <c r="F53" i="5" s="1"/>
  <c r="E51" i="5"/>
  <c r="E53" i="5" s="1"/>
  <c r="D51" i="5"/>
  <c r="D53" i="5" s="1"/>
  <c r="C51" i="5"/>
  <c r="C53" i="5" s="1"/>
  <c r="M42" i="5"/>
  <c r="L42" i="5"/>
  <c r="K42" i="5"/>
  <c r="J42" i="5"/>
  <c r="I42" i="5"/>
  <c r="H42" i="5"/>
  <c r="G42" i="5"/>
  <c r="G43" i="5" s="1"/>
  <c r="F42" i="5"/>
  <c r="E42" i="5"/>
  <c r="D42" i="5"/>
  <c r="C42" i="5"/>
  <c r="M32" i="5"/>
  <c r="L32" i="5"/>
  <c r="K32" i="5"/>
  <c r="J32" i="5"/>
  <c r="I32" i="5"/>
  <c r="H32" i="5"/>
  <c r="G32" i="5"/>
  <c r="F32" i="5"/>
  <c r="E32" i="5"/>
  <c r="D32" i="5"/>
  <c r="C32" i="5"/>
  <c r="H25" i="5"/>
  <c r="D25" i="5"/>
  <c r="M24" i="5"/>
  <c r="L24" i="5"/>
  <c r="L25" i="5" s="1"/>
  <c r="K24" i="5"/>
  <c r="K25" i="5" s="1"/>
  <c r="J24" i="5"/>
  <c r="J25" i="5" s="1"/>
  <c r="I24" i="5"/>
  <c r="H24" i="5"/>
  <c r="G24" i="5"/>
  <c r="G25" i="5" s="1"/>
  <c r="F24" i="5"/>
  <c r="F25" i="5" s="1"/>
  <c r="E24" i="5"/>
  <c r="D24" i="5"/>
  <c r="C24" i="5"/>
  <c r="C25" i="5" s="1"/>
  <c r="M13" i="5"/>
  <c r="L13" i="5"/>
  <c r="K13" i="5"/>
  <c r="J13" i="5"/>
  <c r="I13" i="5"/>
  <c r="H13" i="5"/>
  <c r="G13" i="5"/>
  <c r="F13" i="5"/>
  <c r="E13" i="5"/>
  <c r="D13" i="5"/>
  <c r="C13" i="5"/>
  <c r="N23" i="4"/>
  <c r="M23" i="4"/>
  <c r="L23" i="4"/>
  <c r="K23" i="4"/>
  <c r="J23" i="4"/>
  <c r="J24" i="4" s="1"/>
  <c r="J27" i="4" s="1"/>
  <c r="I23" i="4"/>
  <c r="H23" i="4"/>
  <c r="G23" i="4"/>
  <c r="F23" i="4"/>
  <c r="E23" i="4"/>
  <c r="D23" i="4"/>
  <c r="N15" i="4"/>
  <c r="M15" i="4"/>
  <c r="L15" i="4"/>
  <c r="K15" i="4"/>
  <c r="K24" i="4" s="1"/>
  <c r="K27" i="4" s="1"/>
  <c r="J15" i="4"/>
  <c r="I15" i="4"/>
  <c r="H15" i="4"/>
  <c r="G15" i="4"/>
  <c r="G24" i="4" s="1"/>
  <c r="G27" i="4" s="1"/>
  <c r="F15" i="4"/>
  <c r="E15" i="4"/>
  <c r="D15" i="4"/>
  <c r="C49" i="3"/>
  <c r="N49" i="3"/>
  <c r="M49" i="3"/>
  <c r="L49" i="3"/>
  <c r="K49" i="3"/>
  <c r="J49" i="3"/>
  <c r="I49" i="3"/>
  <c r="H49" i="3"/>
  <c r="G49" i="3"/>
  <c r="F49" i="3"/>
  <c r="E49" i="3"/>
  <c r="D49" i="3"/>
  <c r="C39" i="3"/>
  <c r="M39" i="3"/>
  <c r="I39" i="3"/>
  <c r="E39" i="3"/>
  <c r="L39" i="3"/>
  <c r="K39" i="3"/>
  <c r="J39" i="3"/>
  <c r="H39" i="3"/>
  <c r="G39" i="3"/>
  <c r="D39" i="3"/>
  <c r="M17" i="3"/>
  <c r="I17" i="3"/>
  <c r="E17" i="3"/>
  <c r="N17" i="3"/>
  <c r="L17" i="3"/>
  <c r="K17" i="3"/>
  <c r="J17" i="3"/>
  <c r="H17" i="3"/>
  <c r="G17" i="3"/>
  <c r="F17" i="3"/>
  <c r="D17" i="3"/>
  <c r="C42" i="2"/>
  <c r="C32" i="2"/>
  <c r="N23" i="1"/>
  <c r="M23" i="1"/>
  <c r="L23" i="1"/>
  <c r="K23" i="1"/>
  <c r="J23" i="1"/>
  <c r="I23" i="1"/>
  <c r="H23" i="1"/>
  <c r="G23" i="1"/>
  <c r="F23" i="1"/>
  <c r="E23" i="1"/>
  <c r="D23" i="1"/>
  <c r="D55" i="6" l="1"/>
  <c r="E53" i="6" s="1"/>
  <c r="E55" i="6" s="1"/>
  <c r="F53" i="6" s="1"/>
  <c r="F55" i="6" s="1"/>
  <c r="G53" i="6" s="1"/>
  <c r="G55" i="6" s="1"/>
  <c r="H53" i="6" s="1"/>
  <c r="H55" i="6" s="1"/>
  <c r="I53" i="6" s="1"/>
  <c r="I55" i="6" s="1"/>
  <c r="J53" i="6" s="1"/>
  <c r="J55" i="6" s="1"/>
  <c r="K53" i="6" s="1"/>
  <c r="K55" i="6" s="1"/>
  <c r="L53" i="6" s="1"/>
  <c r="L55" i="6" s="1"/>
  <c r="M53" i="6" s="1"/>
  <c r="M55" i="6" s="1"/>
  <c r="N53" i="6" s="1"/>
  <c r="N55" i="6" s="1"/>
  <c r="F51" i="6"/>
  <c r="G45" i="5"/>
  <c r="C43" i="5"/>
  <c r="C45" i="5" s="1"/>
  <c r="K43" i="5"/>
  <c r="H45" i="5"/>
  <c r="D43" i="5"/>
  <c r="D45" i="5" s="1"/>
  <c r="H43" i="5"/>
  <c r="L43" i="5"/>
  <c r="L45" i="5" s="1"/>
  <c r="K45" i="5"/>
  <c r="E43" i="5"/>
  <c r="I43" i="5"/>
  <c r="M43" i="5"/>
  <c r="M45" i="5" s="1"/>
  <c r="J45" i="5"/>
  <c r="F43" i="5"/>
  <c r="F45" i="5" s="1"/>
  <c r="J43" i="5"/>
  <c r="E25" i="5"/>
  <c r="I25" i="5"/>
  <c r="I45" i="5" s="1"/>
  <c r="M25" i="5"/>
  <c r="D24" i="4"/>
  <c r="D27" i="4" s="1"/>
  <c r="H24" i="4"/>
  <c r="H27" i="4" s="1"/>
  <c r="L24" i="4"/>
  <c r="L27" i="4" s="1"/>
  <c r="E24" i="4"/>
  <c r="E27" i="4" s="1"/>
  <c r="I24" i="4"/>
  <c r="I27" i="4" s="1"/>
  <c r="M24" i="4"/>
  <c r="M27" i="4" s="1"/>
  <c r="F24" i="4"/>
  <c r="F27" i="4" s="1"/>
  <c r="N24" i="4"/>
  <c r="N27" i="4" s="1"/>
  <c r="H51" i="3"/>
  <c r="E51" i="3"/>
  <c r="I51" i="3"/>
  <c r="D51" i="3"/>
  <c r="D55" i="3" s="1"/>
  <c r="E53" i="3" s="1"/>
  <c r="L51" i="3"/>
  <c r="M51" i="3"/>
  <c r="J51" i="3"/>
  <c r="G51" i="3"/>
  <c r="K51" i="3"/>
  <c r="F39" i="3"/>
  <c r="F51" i="3" s="1"/>
  <c r="N39" i="3"/>
  <c r="N51" i="3" s="1"/>
  <c r="C43" i="2"/>
  <c r="C51" i="2"/>
  <c r="C53" i="2" s="1"/>
  <c r="E15" i="1"/>
  <c r="I15" i="1"/>
  <c r="M15" i="1"/>
  <c r="G15" i="1"/>
  <c r="G24" i="1" s="1"/>
  <c r="G27" i="1" s="1"/>
  <c r="K15" i="1"/>
  <c r="K24" i="1" s="1"/>
  <c r="K27" i="1" s="1"/>
  <c r="F15" i="1"/>
  <c r="J15" i="1"/>
  <c r="N15" i="1"/>
  <c r="D15" i="1"/>
  <c r="H15" i="1"/>
  <c r="H24" i="1" s="1"/>
  <c r="H27" i="1" s="1"/>
  <c r="L15" i="1"/>
  <c r="L24" i="1" s="1"/>
  <c r="L27" i="1" s="1"/>
  <c r="E45" i="5" l="1"/>
  <c r="E55" i="3"/>
  <c r="F53" i="3" s="1"/>
  <c r="F55" i="3" s="1"/>
  <c r="G53" i="3" s="1"/>
  <c r="G55" i="3" s="1"/>
  <c r="H53" i="3" s="1"/>
  <c r="H55" i="3" s="1"/>
  <c r="I53" i="3" s="1"/>
  <c r="I55" i="3" s="1"/>
  <c r="J53" i="3" s="1"/>
  <c r="J55" i="3" s="1"/>
  <c r="K53" i="3" s="1"/>
  <c r="K55" i="3" s="1"/>
  <c r="L53" i="3" s="1"/>
  <c r="L55" i="3" s="1"/>
  <c r="M53" i="3" s="1"/>
  <c r="M55" i="3" s="1"/>
  <c r="N53" i="3" s="1"/>
  <c r="N55" i="3" s="1"/>
  <c r="E51" i="2"/>
  <c r="E53" i="2" s="1"/>
  <c r="C13" i="2"/>
  <c r="D51" i="2"/>
  <c r="D53" i="2" s="1"/>
  <c r="D32" i="2"/>
  <c r="E32" i="2"/>
  <c r="J24" i="1"/>
  <c r="J27" i="1" s="1"/>
  <c r="E24" i="1"/>
  <c r="E27" i="1" s="1"/>
  <c r="D24" i="1"/>
  <c r="D27" i="1" s="1"/>
  <c r="M24" i="1"/>
  <c r="M27" i="1" s="1"/>
  <c r="F24" i="1"/>
  <c r="F27" i="1" s="1"/>
  <c r="N24" i="1"/>
  <c r="N27" i="1" s="1"/>
  <c r="I24" i="1"/>
  <c r="I27" i="1" s="1"/>
  <c r="F51" i="2" l="1"/>
  <c r="F53" i="2" s="1"/>
  <c r="D13" i="2"/>
  <c r="D42" i="2"/>
  <c r="D43" i="2" s="1"/>
  <c r="F32" i="2"/>
  <c r="C24" i="2"/>
  <c r="C25" i="2" s="1"/>
  <c r="C45" i="2" s="1"/>
  <c r="G32" i="2" l="1"/>
  <c r="E13" i="2"/>
  <c r="G51" i="2"/>
  <c r="G53" i="2" s="1"/>
  <c r="E42" i="2"/>
  <c r="E43" i="2" s="1"/>
  <c r="D24" i="2"/>
  <c r="D25" i="2" s="1"/>
  <c r="D45" i="2" s="1"/>
  <c r="F42" i="2"/>
  <c r="F43" i="2" s="1"/>
  <c r="H51" i="2" l="1"/>
  <c r="H53" i="2" s="1"/>
  <c r="E24" i="2"/>
  <c r="E25" i="2" s="1"/>
  <c r="E45" i="2" s="1"/>
  <c r="H32" i="2"/>
  <c r="F13" i="2"/>
  <c r="I32" i="2" l="1"/>
  <c r="I51" i="2"/>
  <c r="I53" i="2" s="1"/>
  <c r="F24" i="2"/>
  <c r="F25" i="2" s="1"/>
  <c r="F45" i="2" s="1"/>
  <c r="G42" i="2"/>
  <c r="G43" i="2" s="1"/>
  <c r="G13" i="2"/>
  <c r="J32" i="2" l="1"/>
  <c r="G24" i="2"/>
  <c r="G25" i="2" s="1"/>
  <c r="G45" i="2" s="1"/>
  <c r="H13" i="2"/>
  <c r="J51" i="2"/>
  <c r="J53" i="2" s="1"/>
  <c r="H42" i="2"/>
  <c r="H43" i="2" s="1"/>
  <c r="I42" i="2" l="1"/>
  <c r="I43" i="2" s="1"/>
  <c r="H24" i="2"/>
  <c r="H25" i="2" s="1"/>
  <c r="H45" i="2" s="1"/>
  <c r="K51" i="2"/>
  <c r="K53" i="2" s="1"/>
  <c r="J42" i="2"/>
  <c r="J43" i="2" s="1"/>
  <c r="K32" i="2"/>
  <c r="I13" i="2"/>
  <c r="I24" i="2" l="1"/>
  <c r="I25" i="2" s="1"/>
  <c r="I45" i="2" s="1"/>
  <c r="J13" i="2"/>
  <c r="L32" i="2"/>
  <c r="L51" i="2"/>
  <c r="L53" i="2" s="1"/>
  <c r="M51" i="2" l="1"/>
  <c r="M53" i="2" s="1"/>
  <c r="K13" i="2"/>
  <c r="L42" i="2"/>
  <c r="L43" i="2" s="1"/>
  <c r="M32" i="2"/>
  <c r="J24" i="2"/>
  <c r="J25" i="2" s="1"/>
  <c r="J45" i="2" s="1"/>
  <c r="K42" i="2"/>
  <c r="K43" i="2" s="1"/>
  <c r="K24" i="2" l="1"/>
  <c r="K25" i="2" s="1"/>
  <c r="K45" i="2" s="1"/>
  <c r="M42" i="2"/>
  <c r="M43" i="2" s="1"/>
  <c r="L13" i="2"/>
  <c r="M13" i="2" l="1"/>
  <c r="L24" i="2"/>
  <c r="L25" i="2" s="1"/>
  <c r="L45" i="2" s="1"/>
  <c r="M24" i="2" l="1"/>
  <c r="M25" i="2" s="1"/>
  <c r="M45" i="2" s="1"/>
</calcChain>
</file>

<file path=xl/sharedStrings.xml><?xml version="1.0" encoding="utf-8"?>
<sst xmlns="http://schemas.openxmlformats.org/spreadsheetml/2006/main" count="430" uniqueCount="104">
  <si>
    <t>General Fund Ten Year Financial Plan - Income Statement - No SRV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</si>
  <si>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</si>
  <si>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</si>
  <si>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</si>
  <si>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</si>
  <si>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</si>
  <si>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</si>
  <si>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</si>
  <si>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</si>
  <si>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</si>
  <si>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</si>
  <si>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</si>
  <si>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$ '000</t>
  </si>
  <si>
    <t>Income from Continuing Operations</t>
  </si>
  <si>
    <t>Revenue:</t>
  </si>
  <si>
    <t>Rates &amp; Annual Charges</t>
  </si>
  <si>
    <t>User Charges &amp; Fees</t>
  </si>
  <si>
    <t>Interest &amp; Investment Revenue</t>
  </si>
  <si>
    <t>Other Revenues</t>
  </si>
  <si>
    <t>Grants &amp; Contributions provided for Operating Purposes</t>
  </si>
  <si>
    <t>Grants &amp; Contributions provided for Capital Purposes</t>
  </si>
  <si>
    <t>Other Income:</t>
  </si>
  <si>
    <t>Net gains from the disposal of assets</t>
  </si>
  <si>
    <t>Total Income from Continuing Operations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</si>
  <si>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</si>
  <si>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</si>
  <si>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</si>
  <si>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</si>
  <si>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</si>
  <si>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Other Expenses</t>
  </si>
  <si>
    <t>Total Expenses from Continuing Operations</t>
  </si>
  <si>
    <t>Net Operating Result for the Year</t>
  </si>
  <si>
    <t>Net Operating Result for the year before Grants and Contributions provided for Capital Purposes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</si>
  <si>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</si>
  <si>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</si>
  <si>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</si>
  <si>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</si>
  <si>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</si>
  <si>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</si>
  <si>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</si>
  <si>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</si>
  <si>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Total Current Assets</t>
  </si>
  <si>
    <t>Non-Current Assets</t>
  </si>
  <si>
    <t>Infrastructure, Property, Plant &amp; Equipment</t>
  </si>
  <si>
    <t>Investments accounted for using the equity method</t>
  </si>
  <si>
    <t>Investment Property</t>
  </si>
  <si>
    <t>Intangible Assets</t>
  </si>
  <si>
    <t>Total Non-Current Assets</t>
  </si>
  <si>
    <t>Total Assets</t>
  </si>
  <si>
    <t>Liabilities</t>
  </si>
  <si>
    <t>Current Liabilities</t>
  </si>
  <si>
    <t>Payables</t>
  </si>
  <si>
    <t>Borrowings</t>
  </si>
  <si>
    <t>Provisions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</si>
  <si>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</si>
  <si>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</si>
  <si>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</si>
  <si>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</si>
  <si>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</si>
  <si>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</si>
  <si>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</si>
  <si>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</si>
  <si>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</si>
  <si>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Minority Equity Interest</t>
  </si>
  <si>
    <t>Total Equity</t>
  </si>
  <si>
    <t>General Fund Ten Year Financial Plan - Statement of Financial Position - No SRV</t>
  </si>
  <si>
    <t>General Fund Ten Year Financial Plan - Statement of Financial Position - No SRV - continued</t>
  </si>
  <si>
    <t>Cash flows from Operating Activities</t>
  </si>
  <si>
    <t>Receipts:</t>
  </si>
  <si>
    <t>Interest &amp; Investment Revenue Received</t>
  </si>
  <si>
    <t>Grants &amp; Contributions</t>
  </si>
  <si>
    <t>Payments:</t>
  </si>
  <si>
    <t>Employee benefits &amp; On-costs</t>
  </si>
  <si>
    <t>Net Cash Provided (or used in) Operating Activities</t>
  </si>
  <si>
    <t>Cash flows from Investing Activities</t>
  </si>
  <si>
    <t>Sale of Investment Securities</t>
  </si>
  <si>
    <t>Sale of Investment Property</t>
  </si>
  <si>
    <t>Sale of Real Estate Assets</t>
  </si>
  <si>
    <t>Sale of Infrastructure, Property, Plant &amp; Equipment</t>
  </si>
  <si>
    <t>Sale of Interest in Joint Ventures &amp; Associations</t>
  </si>
  <si>
    <t>Purchase of Investment Securities</t>
  </si>
  <si>
    <t>Purchase of Investment Property</t>
  </si>
  <si>
    <t>Purchase of Infrastructure, Property, Plant &amp; Equipment</t>
  </si>
  <si>
    <t>Purchase of Real Estate Assets</t>
  </si>
  <si>
    <t>Purchase of Interest in Joint Ventures &amp; Associates</t>
  </si>
  <si>
    <t>Deferred Debtors &amp; Advances Made</t>
  </si>
  <si>
    <t>Net Cash Provided (or used in) Investing Activities</t>
  </si>
  <si>
    <t>Cash flows from Financing Activities</t>
  </si>
  <si>
    <t>Proceeds from Borrowings &amp; Advances</t>
  </si>
  <si>
    <t>Other Financing Activity Receipts</t>
  </si>
  <si>
    <t>Repayment of Borrowings &amp; Advances</t>
  </si>
  <si>
    <t>Repayment of Finance lease Liabilities</t>
  </si>
  <si>
    <t>Other Financing Activity Payments</t>
  </si>
  <si>
    <t>Net Cash Provided (or used in) Financing Activities</t>
  </si>
  <si>
    <t>Net Increase/(Decrease) in Cash &amp; Cash Equivalents</t>
  </si>
  <si>
    <r>
      <t xml:space="preserve">plus: </t>
    </r>
    <r>
      <rPr>
        <b/>
        <sz val="11"/>
        <rFont val="Arial"/>
        <family val="2"/>
      </rPr>
      <t>Cash &amp; Cash Equivalents - beginning of year</t>
    </r>
  </si>
  <si>
    <t>Cash &amp; Cash Equivalents - end of the year</t>
  </si>
  <si>
    <t>General Fund Ten Year Financial Plan - Statement of Cashflows - No SRV</t>
  </si>
  <si>
    <t>General Fund Ten Year Financial Plan - Statement of Cashflows - No SRV - continued</t>
  </si>
  <si>
    <t>General Fund Ten Year Financial Plan - Income Statement - Including SRV</t>
  </si>
  <si>
    <t>General Fund Ten Year Financial Plan - Statement of Financial Position - Including SRV</t>
  </si>
  <si>
    <t>General Fund Ten Year Financial Plan - Statement of Financial Position - Including SRV - continued</t>
  </si>
  <si>
    <t>General Fund Ten Year Financial Plan - Statement of Cashflows - Including SRV</t>
  </si>
  <si>
    <t>General Fund Ten Year Financial Plan - Statement of Cashflows - Including SRV -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</si>
</sst>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C09]d\ mmmm\ yyyy;@"/>
    <numFmt numFmtId="165" formatCode="@\ "/>
    <numFmt numFmtId="166" formatCode="_(* #,##0.00_);_(* \(#,##0.00\);_(* &quot;-&quot;??_);_(@_)"/>
    <numFmt numFmtId="167" formatCode="#,##0\ ;\(#,##0\)"/>
    <numFmt numFmtId="168" formatCode="#,##0;\(#,##0\)"/>
    <numFmt numFmtId="169" formatCode="_(* #,##0_);_(* \(#,##0\);_(* &quot;-&quot;_);_(@_)"/>
  </numFmts>
  <fonts count="19" x14ac:knownFonts="1">
    <font>
      <sz val="12"/>
      <color theme="1"/>
      <name val="Arial"/>
      <family val="2"/>
    </font>
    <font>
      <sz val="10"/>
      <name val="MS Sans Serif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 tint="-0.499984740745262"/>
      <name val="Arial"/>
      <family val="2"/>
    </font>
    <font>
      <sz val="10"/>
      <color theme="0" tint="-0.499984740745262"/>
      <name val="MS Sans Serif"/>
      <family val="2"/>
    </font>
    <font>
      <sz val="14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i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164" fontId="1" fillId="0" borderId="0"/>
    <xf numFmtId="166" fontId="8" fillId="0" borderId="0" applyFont="0" applyFill="0" applyBorder="0" applyAlignment="0" applyProtection="0"/>
    <xf numFmtId="164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/>
    <xf numFmtId="164" fontId="8" fillId="0" borderId="0"/>
    <xf numFmtId="164" fontId="8" fillId="0" borderId="0"/>
  </cellStyleXfs>
  <cellXfs count="144">
    <xf numFmtId="0" fontId="0" fillId="0" borderId="0" xfId="0"/>
    <xf numFmtId="164" fontId="2" fillId="0" borderId="0" xfId="1" applyFont="1"/>
    <xf numFmtId="164" fontId="3" fillId="0" borderId="0" xfId="1" applyFont="1"/>
    <xf numFmtId="164" fontId="4" fillId="0" borderId="0" xfId="1" applyFont="1" applyBorder="1"/>
    <xf numFmtId="164" fontId="4" fillId="0" borderId="0" xfId="1" applyFont="1"/>
    <xf numFmtId="164" fontId="4" fillId="0" borderId="1" xfId="1" applyFont="1" applyBorder="1"/>
    <xf numFmtId="164" fontId="3" fillId="0" borderId="1" xfId="1" applyFont="1" applyBorder="1"/>
    <xf numFmtId="165" fontId="5" fillId="0" borderId="1" xfId="1" applyNumberFormat="1" applyFont="1" applyBorder="1" applyAlignment="1">
      <alignment horizontal="right"/>
    </xf>
    <xf numFmtId="164" fontId="4" fillId="0" borderId="2" xfId="1" applyFont="1" applyBorder="1"/>
    <xf numFmtId="165" fontId="4" fillId="0" borderId="2" xfId="1" applyNumberFormat="1" applyFont="1" applyBorder="1" applyAlignment="1">
      <alignment horizontal="right"/>
    </xf>
    <xf numFmtId="164" fontId="6" fillId="0" borderId="0" xfId="1" applyFont="1"/>
    <xf numFmtId="164" fontId="6" fillId="0" borderId="0" xfId="1" applyFont="1" applyBorder="1"/>
    <xf numFmtId="164" fontId="7" fillId="0" borderId="0" xfId="1" applyFont="1"/>
    <xf numFmtId="164" fontId="7" fillId="0" borderId="0" xfId="1" applyFont="1" applyBorder="1"/>
    <xf numFmtId="167" fontId="4" fillId="0" borderId="0" xfId="2" applyNumberFormat="1" applyFont="1" applyFill="1"/>
    <xf numFmtId="167" fontId="4" fillId="0" borderId="0" xfId="2" applyNumberFormat="1" applyFont="1"/>
    <xf numFmtId="167" fontId="4" fillId="0" borderId="2" xfId="2" applyNumberFormat="1" applyFont="1" applyFill="1" applyBorder="1"/>
    <xf numFmtId="167" fontId="4" fillId="0" borderId="2" xfId="2" applyNumberFormat="1" applyFont="1" applyBorder="1"/>
    <xf numFmtId="164" fontId="9" fillId="0" borderId="0" xfId="1" applyFont="1" applyBorder="1"/>
    <xf numFmtId="167" fontId="4" fillId="0" borderId="0" xfId="2" applyNumberFormat="1" applyFont="1" applyFill="1" applyBorder="1"/>
    <xf numFmtId="164" fontId="9" fillId="0" borderId="0" xfId="1" applyFont="1" applyBorder="1" applyAlignment="1"/>
    <xf numFmtId="164" fontId="4" fillId="0" borderId="0" xfId="1" applyFont="1" applyBorder="1" applyAlignment="1"/>
    <xf numFmtId="167" fontId="4" fillId="0" borderId="2" xfId="2" applyNumberFormat="1" applyFont="1" applyBorder="1" applyAlignment="1"/>
    <xf numFmtId="167" fontId="4" fillId="0" borderId="2" xfId="2" applyNumberFormat="1" applyFont="1" applyFill="1" applyBorder="1" applyAlignment="1"/>
    <xf numFmtId="164" fontId="6" fillId="0" borderId="0" xfId="1" applyFont="1" applyAlignment="1"/>
    <xf numFmtId="167" fontId="5" fillId="0" borderId="3" xfId="2" applyNumberFormat="1" applyFont="1" applyBorder="1" applyAlignment="1"/>
    <xf numFmtId="167" fontId="5" fillId="0" borderId="3" xfId="2" applyNumberFormat="1" applyFont="1" applyFill="1" applyBorder="1" applyAlignment="1"/>
    <xf numFmtId="164" fontId="4" fillId="0" borderId="0" xfId="1" applyFont="1" applyAlignment="1">
      <alignment wrapText="1"/>
    </xf>
    <xf numFmtId="164" fontId="4" fillId="0" borderId="0" xfId="1" applyFont="1" applyBorder="1" applyAlignment="1">
      <alignment wrapText="1"/>
    </xf>
    <xf numFmtId="167" fontId="4" fillId="0" borderId="4" xfId="2" applyNumberFormat="1" applyFont="1" applyBorder="1" applyAlignment="1">
      <alignment horizontal="right"/>
    </xf>
    <xf numFmtId="0" fontId="4" fillId="0" borderId="0" xfId="1" applyNumberFormat="1" applyFont="1"/>
    <xf numFmtId="165" fontId="5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7" fontId="4" fillId="0" borderId="0" xfId="2" applyNumberFormat="1" applyFont="1" applyBorder="1"/>
    <xf numFmtId="10" fontId="4" fillId="0" borderId="0" xfId="1" applyNumberFormat="1" applyFont="1"/>
    <xf numFmtId="167" fontId="4" fillId="0" borderId="0" xfId="1" applyNumberFormat="1" applyFont="1"/>
    <xf numFmtId="164" fontId="4" fillId="0" borderId="0" xfId="1" applyFont="1" applyBorder="1" applyAlignment="1">
      <alignment vertical="center"/>
    </xf>
    <xf numFmtId="164" fontId="4" fillId="0" borderId="0" xfId="1" applyFont="1" applyAlignment="1">
      <alignment vertical="center"/>
    </xf>
    <xf numFmtId="168" fontId="4" fillId="0" borderId="0" xfId="1" applyNumberFormat="1" applyFont="1"/>
    <xf numFmtId="3" fontId="10" fillId="0" borderId="0" xfId="1" applyNumberFormat="1" applyFont="1"/>
    <xf numFmtId="164" fontId="4" fillId="0" borderId="0" xfId="1" applyFont="1" applyBorder="1" applyAlignment="1">
      <alignment vertical="top"/>
    </xf>
    <xf numFmtId="10" fontId="4" fillId="0" borderId="0" xfId="1" applyNumberFormat="1" applyFont="1" applyAlignment="1">
      <alignment vertical="top"/>
    </xf>
    <xf numFmtId="164" fontId="4" fillId="0" borderId="0" xfId="1" applyFont="1" applyAlignment="1">
      <alignment vertical="top"/>
    </xf>
    <xf numFmtId="167" fontId="4" fillId="0" borderId="2" xfId="2" applyNumberFormat="1" applyFont="1" applyFill="1" applyBorder="1" applyAlignment="1">
      <alignment vertical="top"/>
    </xf>
    <xf numFmtId="164" fontId="8" fillId="0" borderId="0" xfId="3"/>
    <xf numFmtId="164" fontId="3" fillId="0" borderId="0" xfId="3" applyFont="1"/>
    <xf numFmtId="164" fontId="4" fillId="0" borderId="0" xfId="3" applyFont="1" applyBorder="1"/>
    <xf numFmtId="164" fontId="11" fillId="0" borderId="0" xfId="3" applyFont="1" applyFill="1"/>
    <xf numFmtId="164" fontId="11" fillId="0" borderId="0" xfId="3" applyFont="1"/>
    <xf numFmtId="164" fontId="4" fillId="0" borderId="1" xfId="3" applyFont="1" applyBorder="1"/>
    <xf numFmtId="164" fontId="3" fillId="0" borderId="1" xfId="3" applyFont="1" applyBorder="1"/>
    <xf numFmtId="165" fontId="12" fillId="0" borderId="1" xfId="1" applyNumberFormat="1" applyFont="1" applyBorder="1" applyAlignment="1">
      <alignment horizontal="right"/>
    </xf>
    <xf numFmtId="164" fontId="4" fillId="0" borderId="2" xfId="3" applyFont="1" applyBorder="1"/>
    <xf numFmtId="165" fontId="11" fillId="0" borderId="2" xfId="3" applyNumberFormat="1" applyFont="1" applyFill="1" applyBorder="1" applyAlignment="1">
      <alignment horizontal="right"/>
    </xf>
    <xf numFmtId="165" fontId="11" fillId="0" borderId="2" xfId="3" applyNumberFormat="1" applyFont="1" applyBorder="1" applyAlignment="1">
      <alignment horizontal="right"/>
    </xf>
    <xf numFmtId="164" fontId="6" fillId="0" borderId="0" xfId="3" applyFont="1"/>
    <xf numFmtId="164" fontId="6" fillId="0" borderId="0" xfId="3" applyFont="1" applyBorder="1"/>
    <xf numFmtId="164" fontId="7" fillId="0" borderId="0" xfId="3" applyFont="1"/>
    <xf numFmtId="164" fontId="7" fillId="0" borderId="0" xfId="3" applyFont="1" applyBorder="1"/>
    <xf numFmtId="167" fontId="11" fillId="0" borderId="0" xfId="3" applyNumberFormat="1" applyFont="1" applyFill="1"/>
    <xf numFmtId="167" fontId="11" fillId="0" borderId="0" xfId="3" applyNumberFormat="1" applyFont="1"/>
    <xf numFmtId="164" fontId="4" fillId="0" borderId="0" xfId="3" applyFont="1"/>
    <xf numFmtId="167" fontId="11" fillId="0" borderId="0" xfId="2" applyNumberFormat="1" applyFont="1" applyBorder="1"/>
    <xf numFmtId="167" fontId="11" fillId="0" borderId="0" xfId="2" applyNumberFormat="1" applyFont="1" applyFill="1" applyBorder="1"/>
    <xf numFmtId="167" fontId="11" fillId="0" borderId="0" xfId="2" applyNumberFormat="1" applyFont="1"/>
    <xf numFmtId="167" fontId="11" fillId="0" borderId="0" xfId="2" applyNumberFormat="1" applyFont="1" applyFill="1"/>
    <xf numFmtId="164" fontId="9" fillId="0" borderId="0" xfId="3" applyFont="1" applyBorder="1"/>
    <xf numFmtId="167" fontId="11" fillId="0" borderId="4" xfId="2" applyNumberFormat="1" applyFont="1" applyBorder="1"/>
    <xf numFmtId="167" fontId="11" fillId="0" borderId="4" xfId="2" applyNumberFormat="1" applyFont="1" applyFill="1" applyBorder="1"/>
    <xf numFmtId="167" fontId="11" fillId="0" borderId="2" xfId="2" applyNumberFormat="1" applyFont="1" applyBorder="1"/>
    <xf numFmtId="164" fontId="9" fillId="0" borderId="0" xfId="3" applyFont="1" applyBorder="1" applyAlignment="1"/>
    <xf numFmtId="164" fontId="4" fillId="0" borderId="0" xfId="3" applyFont="1" applyBorder="1" applyAlignment="1"/>
    <xf numFmtId="167" fontId="11" fillId="0" borderId="4" xfId="2" applyNumberFormat="1" applyFont="1" applyBorder="1" applyAlignment="1"/>
    <xf numFmtId="167" fontId="11" fillId="0" borderId="2" xfId="2" applyNumberFormat="1" applyFont="1" applyBorder="1" applyAlignment="1"/>
    <xf numFmtId="167" fontId="11" fillId="0" borderId="4" xfId="2" applyNumberFormat="1" applyFont="1" applyFill="1" applyBorder="1" applyAlignment="1"/>
    <xf numFmtId="164" fontId="6" fillId="0" borderId="0" xfId="3" applyFont="1" applyAlignment="1"/>
    <xf numFmtId="167" fontId="12" fillId="0" borderId="3" xfId="2" applyNumberFormat="1" applyFont="1" applyBorder="1" applyAlignment="1"/>
    <xf numFmtId="167" fontId="12" fillId="0" borderId="3" xfId="2" applyNumberFormat="1" applyFont="1" applyFill="1" applyBorder="1" applyAlignment="1"/>
    <xf numFmtId="167" fontId="12" fillId="0" borderId="5" xfId="3" applyNumberFormat="1" applyFont="1" applyBorder="1"/>
    <xf numFmtId="167" fontId="12" fillId="0" borderId="5" xfId="3" applyNumberFormat="1" applyFont="1" applyFill="1" applyBorder="1"/>
    <xf numFmtId="167" fontId="11" fillId="0" borderId="2" xfId="3" applyNumberFormat="1" applyFont="1" applyBorder="1"/>
    <xf numFmtId="167" fontId="11" fillId="0" borderId="2" xfId="3" applyNumberFormat="1" applyFont="1" applyFill="1" applyBorder="1"/>
    <xf numFmtId="164" fontId="5" fillId="0" borderId="0" xfId="3" applyFont="1"/>
    <xf numFmtId="167" fontId="11" fillId="0" borderId="0" xfId="2" applyNumberFormat="1" applyFont="1" applyBorder="1" applyAlignment="1"/>
    <xf numFmtId="167" fontId="11" fillId="0" borderId="0" xfId="2" applyNumberFormat="1" applyFont="1" applyFill="1" applyBorder="1" applyAlignment="1"/>
    <xf numFmtId="169" fontId="11" fillId="0" borderId="0" xfId="3" applyNumberFormat="1" applyFont="1" applyBorder="1"/>
    <xf numFmtId="169" fontId="11" fillId="0" borderId="0" xfId="3" applyNumberFormat="1" applyFont="1" applyFill="1" applyBorder="1"/>
    <xf numFmtId="164" fontId="13" fillId="0" borderId="0" xfId="3" applyFont="1"/>
    <xf numFmtId="164" fontId="13" fillId="0" borderId="0" xfId="3" applyFont="1" applyBorder="1"/>
    <xf numFmtId="164" fontId="14" fillId="0" borderId="0" xfId="3" applyFont="1"/>
    <xf numFmtId="0" fontId="1" fillId="0" borderId="0" xfId="1" applyNumberFormat="1"/>
    <xf numFmtId="164" fontId="1" fillId="0" borderId="0" xfId="1"/>
    <xf numFmtId="164" fontId="1" fillId="0" borderId="0" xfId="1" applyBorder="1"/>
    <xf numFmtId="164" fontId="15" fillId="0" borderId="1" xfId="1" applyFont="1" applyBorder="1"/>
    <xf numFmtId="164" fontId="16" fillId="0" borderId="2" xfId="1" applyFont="1" applyBorder="1"/>
    <xf numFmtId="164" fontId="17" fillId="0" borderId="0" xfId="1" applyFont="1" applyBorder="1"/>
    <xf numFmtId="164" fontId="18" fillId="0" borderId="0" xfId="1" applyFont="1" applyBorder="1"/>
    <xf numFmtId="167" fontId="16" fillId="0" borderId="0" xfId="5" applyNumberFormat="1" applyFont="1"/>
    <xf numFmtId="167" fontId="4" fillId="0" borderId="0" xfId="5" applyNumberFormat="1" applyFont="1" applyBorder="1"/>
    <xf numFmtId="167" fontId="16" fillId="0" borderId="0" xfId="6" applyNumberFormat="1" applyFont="1" applyBorder="1"/>
    <xf numFmtId="167" fontId="4" fillId="0" borderId="0" xfId="6" applyNumberFormat="1" applyFont="1" applyBorder="1"/>
    <xf numFmtId="167" fontId="16" fillId="0" borderId="2" xfId="5" applyNumberFormat="1" applyFont="1" applyBorder="1"/>
    <xf numFmtId="164" fontId="5" fillId="0" borderId="0" xfId="1" applyFont="1" applyBorder="1"/>
    <xf numFmtId="167" fontId="16" fillId="0" borderId="0" xfId="2" applyNumberFormat="1" applyFont="1"/>
    <xf numFmtId="3" fontId="1" fillId="0" borderId="0" xfId="1" applyNumberFormat="1"/>
    <xf numFmtId="3" fontId="1" fillId="0" borderId="0" xfId="1" applyNumberFormat="1" applyFill="1"/>
    <xf numFmtId="167" fontId="8" fillId="0" borderId="0" xfId="7" applyNumberFormat="1" applyBorder="1"/>
    <xf numFmtId="164" fontId="3" fillId="0" borderId="0" xfId="1" applyFont="1" applyBorder="1"/>
    <xf numFmtId="167" fontId="3" fillId="0" borderId="0" xfId="1" applyNumberFormat="1" applyFont="1" applyBorder="1"/>
    <xf numFmtId="164" fontId="7" fillId="0" borderId="0" xfId="1" applyFont="1" applyFill="1"/>
    <xf numFmtId="164" fontId="4" fillId="0" borderId="0" xfId="1" applyFont="1" applyFill="1" applyBorder="1"/>
    <xf numFmtId="164" fontId="6" fillId="0" borderId="0" xfId="1" applyFont="1" applyFill="1" applyBorder="1"/>
    <xf numFmtId="167" fontId="4" fillId="0" borderId="0" xfId="5" applyNumberFormat="1" applyFont="1" applyFill="1"/>
    <xf numFmtId="168" fontId="4" fillId="0" borderId="0" xfId="2" applyNumberFormat="1" applyFont="1" applyBorder="1"/>
    <xf numFmtId="164" fontId="7" fillId="0" borderId="0" xfId="1" applyFont="1" applyFill="1" applyBorder="1"/>
    <xf numFmtId="164" fontId="9" fillId="0" borderId="0" xfId="1" applyFont="1" applyFill="1" applyBorder="1" applyAlignment="1"/>
    <xf numFmtId="164" fontId="4" fillId="0" borderId="0" xfId="1" applyFont="1" applyFill="1" applyBorder="1" applyAlignment="1"/>
    <xf numFmtId="164" fontId="3" fillId="0" borderId="0" xfId="1" applyFont="1" applyFill="1"/>
    <xf numFmtId="164" fontId="4" fillId="0" borderId="0" xfId="1" applyFont="1" applyFill="1"/>
    <xf numFmtId="164" fontId="1" fillId="0" borderId="0" xfId="1" applyFill="1"/>
    <xf numFmtId="164" fontId="4" fillId="0" borderId="1" xfId="1" applyFont="1" applyFill="1" applyBorder="1"/>
    <xf numFmtId="164" fontId="3" fillId="0" borderId="1" xfId="1" applyFont="1" applyFill="1" applyBorder="1"/>
    <xf numFmtId="164" fontId="4" fillId="0" borderId="2" xfId="1" applyFont="1" applyFill="1" applyBorder="1"/>
    <xf numFmtId="165" fontId="4" fillId="0" borderId="2" xfId="1" applyNumberFormat="1" applyFont="1" applyFill="1" applyBorder="1" applyAlignment="1">
      <alignment horizontal="right"/>
    </xf>
    <xf numFmtId="164" fontId="9" fillId="0" borderId="0" xfId="1" applyFont="1" applyFill="1" applyBorder="1"/>
    <xf numFmtId="164" fontId="8" fillId="0" borderId="0" xfId="7" applyBorder="1"/>
    <xf numFmtId="167" fontId="4" fillId="0" borderId="2" xfId="5" applyNumberFormat="1" applyFont="1" applyFill="1" applyBorder="1"/>
    <xf numFmtId="164" fontId="5" fillId="0" borderId="0" xfId="1" applyFont="1" applyFill="1" applyBorder="1"/>
    <xf numFmtId="165" fontId="5" fillId="0" borderId="0" xfId="8" applyNumberFormat="1" applyFont="1" applyBorder="1" applyAlignment="1">
      <alignment horizontal="right" vertical="center" wrapText="1"/>
    </xf>
    <xf numFmtId="167" fontId="4" fillId="0" borderId="0" xfId="2" applyNumberFormat="1" applyFont="1" applyFill="1" applyBorder="1" applyAlignment="1"/>
    <xf numFmtId="167" fontId="1" fillId="0" borderId="0" xfId="1" applyNumberFormat="1" applyFill="1"/>
    <xf numFmtId="165" fontId="4" fillId="0" borderId="0" xfId="8" applyNumberFormat="1" applyFont="1" applyBorder="1" applyAlignment="1">
      <alignment horizontal="right"/>
    </xf>
    <xf numFmtId="167" fontId="4" fillId="0" borderId="0" xfId="1" applyNumberFormat="1" applyFont="1" applyFill="1"/>
    <xf numFmtId="167" fontId="8" fillId="0" borderId="0" xfId="7" applyNumberFormat="1" applyFill="1"/>
    <xf numFmtId="164" fontId="6" fillId="0" borderId="0" xfId="1" applyFont="1" applyFill="1" applyBorder="1" applyAlignment="1"/>
    <xf numFmtId="167" fontId="4" fillId="0" borderId="0" xfId="9" applyNumberFormat="1" applyFont="1" applyFill="1"/>
    <xf numFmtId="167" fontId="4" fillId="0" borderId="0" xfId="6" applyNumberFormat="1" applyFont="1" applyFill="1" applyBorder="1"/>
    <xf numFmtId="164" fontId="5" fillId="0" borderId="0" xfId="1" applyFont="1" applyFill="1"/>
    <xf numFmtId="167" fontId="4" fillId="0" borderId="0" xfId="1" applyNumberFormat="1" applyFont="1" applyFill="1" applyBorder="1"/>
    <xf numFmtId="167" fontId="4" fillId="0" borderId="0" xfId="6" applyNumberFormat="1" applyFont="1" applyBorder="1" applyAlignment="1"/>
    <xf numFmtId="167" fontId="8" fillId="0" borderId="0" xfId="7" applyNumberFormat="1"/>
    <xf numFmtId="164" fontId="2" fillId="0" borderId="0" xfId="1" applyFont="1"/>
    <xf numFmtId="164" fontId="2" fillId="0" borderId="0" xfId="3" applyFont="1" applyAlignment="1">
      <alignment horizontal="left"/>
    </xf>
    <xf numFmtId="164" fontId="2" fillId="0" borderId="0" xfId="1" applyFont="1" applyFill="1"/>
  </cellXfs>
  <cellStyles count="10">
    <cellStyle name="Comma 2" xfId="2"/>
    <cellStyle name="Comma_Book2" xfId="5"/>
    <cellStyle name="Comma_general Fund Financial Statements_v2" xfId="6"/>
    <cellStyle name="Normal" xfId="0" builtinId="0"/>
    <cellStyle name="Normal 212" xfId="1"/>
    <cellStyle name="Normal 3 35" xfId="3"/>
    <cellStyle name="Normal 3 8 2" xfId="4"/>
    <cellStyle name="Normal_Book2" xfId="8"/>
    <cellStyle name="Normal_general Fund Financial Statements_v2" xfId="7"/>
    <cellStyle name="Normal_general Fund Financial Statements_v2_GF new Cashflow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workbookViewId="0">
      <selection sqref="A1:M1"/>
    </sheetView>
  </sheetViews>
  <sheetFormatPr defaultColWidth="8.90625" defaultRowHeight="13.8" x14ac:dyDescent="0.25"/>
  <cols>
    <col min="1" max="1" width="42.1796875" style="4" bestFit="1" customWidth="1"/>
    <col min="2" max="2" width="2" style="3" customWidth="1"/>
    <col min="3" max="3" width="11" style="3" hidden="1" customWidth="1"/>
    <col min="4" max="14" width="8.36328125" style="4" customWidth="1"/>
    <col min="15" max="16384" width="8.90625" style="4"/>
  </cols>
  <sheetData>
    <row r="1" spans="1:14" ht="17.399999999999999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"/>
    </row>
    <row r="2" spans="1:14" ht="17.399999999999999" x14ac:dyDescent="0.3">
      <c r="A2" s="2"/>
    </row>
    <row r="3" spans="1:14" ht="17.399999999999999" x14ac:dyDescent="0.3">
      <c r="A3" s="5"/>
      <c r="B3" s="6"/>
      <c r="C3" s="6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</row>
    <row r="4" spans="1:14" x14ac:dyDescent="0.25">
      <c r="A4" s="8"/>
      <c r="B4" s="8"/>
      <c r="C4" s="8"/>
      <c r="D4" s="9" t="s">
        <v>12</v>
      </c>
      <c r="E4" s="9" t="s">
        <v>12</v>
      </c>
      <c r="F4" s="9" t="s">
        <v>12</v>
      </c>
      <c r="G4" s="9" t="s">
        <v>12</v>
      </c>
      <c r="H4" s="9" t="s">
        <v>12</v>
      </c>
      <c r="I4" s="9" t="s">
        <v>12</v>
      </c>
      <c r="J4" s="9" t="s">
        <v>12</v>
      </c>
      <c r="K4" s="9" t="s">
        <v>12</v>
      </c>
      <c r="L4" s="9" t="s">
        <v>12</v>
      </c>
      <c r="M4" s="9" t="s">
        <v>12</v>
      </c>
      <c r="N4" s="9" t="s">
        <v>12</v>
      </c>
    </row>
    <row r="5" spans="1:14" ht="15.6" x14ac:dyDescent="0.3">
      <c r="A5" s="10" t="s">
        <v>13</v>
      </c>
      <c r="B5" s="11"/>
      <c r="C5" s="11"/>
    </row>
    <row r="6" spans="1:14" x14ac:dyDescent="0.25">
      <c r="A6" s="12" t="s">
        <v>14</v>
      </c>
      <c r="B6" s="13"/>
      <c r="C6" s="13"/>
    </row>
    <row r="7" spans="1:14" x14ac:dyDescent="0.25">
      <c r="A7" s="4" t="s">
        <v>15</v>
      </c>
      <c r="D7" s="14">
        <v>77611.000000000015</v>
      </c>
      <c r="E7" s="14">
        <v>79073.198049999977</v>
      </c>
      <c r="F7" s="14">
        <v>81764.256714999865</v>
      </c>
      <c r="G7" s="14">
        <v>84544.454739375185</v>
      </c>
      <c r="H7" s="14">
        <v>87416.817379421467</v>
      </c>
      <c r="I7" s="14">
        <v>90384.475459102774</v>
      </c>
      <c r="J7" s="14">
        <v>93450.670525655267</v>
      </c>
      <c r="K7" s="14">
        <v>96618.757828642672</v>
      </c>
      <c r="L7" s="14">
        <v>99892.211023350799</v>
      </c>
      <c r="M7" s="14">
        <v>103274.62591947657</v>
      </c>
      <c r="N7" s="14">
        <v>106759.93301006277</v>
      </c>
    </row>
    <row r="8" spans="1:14" x14ac:dyDescent="0.25">
      <c r="A8" s="4" t="s">
        <v>16</v>
      </c>
      <c r="D8" s="14">
        <v>61650.756239999908</v>
      </c>
      <c r="E8" s="14">
        <v>58938.681320000112</v>
      </c>
      <c r="F8" s="14">
        <v>61170.968290000528</v>
      </c>
      <c r="G8" s="14">
        <v>63490.862269999532</v>
      </c>
      <c r="H8" s="14">
        <v>65901.896412397895</v>
      </c>
      <c r="I8" s="14">
        <v>68407.756786994083</v>
      </c>
      <c r="J8" s="14">
        <v>70731.824666528555</v>
      </c>
      <c r="K8" s="14">
        <v>73137.516467406953</v>
      </c>
      <c r="L8" s="14">
        <v>75627.810858143668</v>
      </c>
      <c r="M8" s="14">
        <v>78205.796987502457</v>
      </c>
      <c r="N8" s="14">
        <v>80908.432650380739</v>
      </c>
    </row>
    <row r="9" spans="1:14" x14ac:dyDescent="0.25">
      <c r="A9" s="4" t="s">
        <v>17</v>
      </c>
      <c r="D9" s="14">
        <v>4868</v>
      </c>
      <c r="E9" s="14">
        <v>2533.6808200000005</v>
      </c>
      <c r="F9" s="14">
        <v>2347.642960000001</v>
      </c>
      <c r="G9" s="14">
        <v>2296.9319699999992</v>
      </c>
      <c r="H9" s="14">
        <v>2321.5814800000016</v>
      </c>
      <c r="I9" s="14">
        <v>2278.6264199999991</v>
      </c>
      <c r="J9" s="14">
        <v>2372.1028200000014</v>
      </c>
      <c r="K9" s="14">
        <v>2496.0472299999969</v>
      </c>
      <c r="L9" s="14">
        <v>2670.4971399999977</v>
      </c>
      <c r="M9" s="14">
        <v>2892.4913199999978</v>
      </c>
      <c r="N9" s="14">
        <v>3398.064174417284</v>
      </c>
    </row>
    <row r="10" spans="1:14" x14ac:dyDescent="0.25">
      <c r="A10" s="4" t="s">
        <v>18</v>
      </c>
      <c r="D10" s="14">
        <v>6436.2437600001022</v>
      </c>
      <c r="E10" s="14">
        <v>6775.3717399999987</v>
      </c>
      <c r="F10" s="14">
        <v>7014.2514600000322</v>
      </c>
      <c r="G10" s="14">
        <v>7211.0690400000676</v>
      </c>
      <c r="H10" s="14">
        <v>8766.8434000000107</v>
      </c>
      <c r="I10" s="14">
        <v>9043.407910000049</v>
      </c>
      <c r="J10" s="14">
        <v>9331.641832000023</v>
      </c>
      <c r="K10" s="14">
        <v>9632.0307924799708</v>
      </c>
      <c r="L10" s="14">
        <v>9945.089956179203</v>
      </c>
      <c r="M10" s="14">
        <v>10271.35121202634</v>
      </c>
      <c r="N10" s="14">
        <v>10612.219067971155</v>
      </c>
    </row>
    <row r="11" spans="1:14" x14ac:dyDescent="0.25">
      <c r="A11" s="4" t="s">
        <v>19</v>
      </c>
      <c r="D11" s="14">
        <v>18907</v>
      </c>
      <c r="E11" s="14">
        <v>16331.560483169989</v>
      </c>
      <c r="F11" s="14">
        <v>16633.886802433401</v>
      </c>
      <c r="G11" s="14">
        <v>16944.14232708206</v>
      </c>
      <c r="H11" s="14">
        <v>17261.742898623699</v>
      </c>
      <c r="I11" s="14">
        <v>17586.988404596188</v>
      </c>
      <c r="J11" s="14">
        <v>17920.793818888098</v>
      </c>
      <c r="K11" s="14">
        <v>18263.118372065866</v>
      </c>
      <c r="L11" s="14">
        <v>18621.665761707176</v>
      </c>
      <c r="M11" s="14">
        <v>18994.812982741325</v>
      </c>
      <c r="N11" s="14">
        <v>19384.934041235781</v>
      </c>
    </row>
    <row r="12" spans="1:14" x14ac:dyDescent="0.25">
      <c r="A12" s="4" t="s">
        <v>20</v>
      </c>
      <c r="D12" s="14">
        <v>27044.000000000004</v>
      </c>
      <c r="E12" s="14">
        <v>5912.5306299999984</v>
      </c>
      <c r="F12" s="14">
        <v>5000.7983600000016</v>
      </c>
      <c r="G12" s="14">
        <v>3588.8290400000014</v>
      </c>
      <c r="H12" s="14">
        <v>3735.2998399999997</v>
      </c>
      <c r="I12" s="14">
        <v>3723.4322200000011</v>
      </c>
      <c r="J12" s="14">
        <v>3793.2681399999951</v>
      </c>
      <c r="K12" s="14">
        <v>3864.8497099999981</v>
      </c>
      <c r="L12" s="14">
        <v>3938.220949999999</v>
      </c>
      <c r="M12" s="14">
        <v>4013.4262799999979</v>
      </c>
      <c r="N12" s="14">
        <v>4090.5117384062596</v>
      </c>
    </row>
    <row r="13" spans="1:14" x14ac:dyDescent="0.25">
      <c r="A13" s="12" t="s">
        <v>21</v>
      </c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x14ac:dyDescent="0.25">
      <c r="A14" s="3" t="s">
        <v>22</v>
      </c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5" x14ac:dyDescent="0.25">
      <c r="A15" s="18" t="s">
        <v>23</v>
      </c>
      <c r="B15" s="18"/>
      <c r="C15" s="17"/>
      <c r="D15" s="16">
        <f>SUM(D7:D14)</f>
        <v>196517.00000000003</v>
      </c>
      <c r="E15" s="17">
        <f>SUM(E7:E14)</f>
        <v>169565.02304317011</v>
      </c>
      <c r="F15" s="17">
        <f t="shared" ref="F15:N15" si="0">SUM(F7:F14)</f>
        <v>173931.80458743384</v>
      </c>
      <c r="G15" s="17">
        <f t="shared" si="0"/>
        <v>178076.28938645686</v>
      </c>
      <c r="H15" s="17">
        <f t="shared" si="0"/>
        <v>185404.18141044304</v>
      </c>
      <c r="I15" s="17">
        <f t="shared" si="0"/>
        <v>191424.68720069306</v>
      </c>
      <c r="J15" s="17">
        <f t="shared" si="0"/>
        <v>197600.30180307195</v>
      </c>
      <c r="K15" s="17">
        <f t="shared" si="0"/>
        <v>204012.32040059543</v>
      </c>
      <c r="L15" s="17">
        <f t="shared" si="0"/>
        <v>210695.49568938083</v>
      </c>
      <c r="M15" s="17">
        <f t="shared" si="0"/>
        <v>217652.50470174671</v>
      </c>
      <c r="N15" s="17">
        <f t="shared" si="0"/>
        <v>225154.09468247398</v>
      </c>
    </row>
    <row r="16" spans="1:14" x14ac:dyDescent="0.25">
      <c r="A16" s="3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5.6" x14ac:dyDescent="0.3">
      <c r="A17" s="11" t="s">
        <v>24</v>
      </c>
      <c r="B17" s="11"/>
      <c r="C17" s="11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5">
      <c r="A18" s="3" t="s">
        <v>25</v>
      </c>
      <c r="D18" s="19">
        <v>60945.999999999985</v>
      </c>
      <c r="E18" s="19">
        <v>61710.357119998669</v>
      </c>
      <c r="F18" s="19">
        <v>63207.766279998985</v>
      </c>
      <c r="G18" s="19">
        <v>64788.737094998156</v>
      </c>
      <c r="H18" s="19">
        <v>66409.248485376025</v>
      </c>
      <c r="I18" s="19">
        <v>68070.292826629986</v>
      </c>
      <c r="J18" s="19">
        <v>69772.881738897762</v>
      </c>
      <c r="K18" s="19">
        <v>71518.050756186407</v>
      </c>
      <c r="L18" s="19">
        <v>73306.859555342831</v>
      </c>
      <c r="M18" s="19">
        <v>74823.44981475886</v>
      </c>
      <c r="N18" s="19">
        <v>76371.393282572622</v>
      </c>
    </row>
    <row r="19" spans="1:14" x14ac:dyDescent="0.25">
      <c r="A19" s="3" t="s">
        <v>26</v>
      </c>
      <c r="D19" s="19">
        <v>2021</v>
      </c>
      <c r="E19" s="19">
        <v>1705.3849959062638</v>
      </c>
      <c r="F19" s="19">
        <v>2067.2213058331663</v>
      </c>
      <c r="G19" s="19">
        <v>2270.0445918090868</v>
      </c>
      <c r="H19" s="19">
        <v>2474.0908262393505</v>
      </c>
      <c r="I19" s="19">
        <v>2235.5223817324068</v>
      </c>
      <c r="J19" s="19">
        <v>2063.8041125142709</v>
      </c>
      <c r="K19" s="19">
        <v>1852.644205040054</v>
      </c>
      <c r="L19" s="19">
        <v>1667.6338507705286</v>
      </c>
      <c r="M19" s="19">
        <v>1361.8240798493687</v>
      </c>
      <c r="N19" s="19">
        <v>708.78981182616189</v>
      </c>
    </row>
    <row r="20" spans="1:14" x14ac:dyDescent="0.25">
      <c r="A20" s="3" t="s">
        <v>27</v>
      </c>
      <c r="D20" s="19">
        <v>51486.000000000022</v>
      </c>
      <c r="E20" s="19">
        <v>42770.905080453806</v>
      </c>
      <c r="F20" s="19">
        <v>43675.740326243053</v>
      </c>
      <c r="G20" s="19">
        <v>44594.622182870298</v>
      </c>
      <c r="H20" s="19">
        <v>45527.523427085871</v>
      </c>
      <c r="I20" s="19">
        <v>46474.298575017208</v>
      </c>
      <c r="J20" s="19">
        <v>47434.857235045492</v>
      </c>
      <c r="K20" s="19">
        <v>48409.010022225455</v>
      </c>
      <c r="L20" s="19">
        <v>49359.989958442777</v>
      </c>
      <c r="M20" s="19">
        <v>50397.354962226447</v>
      </c>
      <c r="N20" s="19">
        <v>51397.651606341809</v>
      </c>
    </row>
    <row r="21" spans="1:14" x14ac:dyDescent="0.25">
      <c r="A21" s="3" t="s">
        <v>28</v>
      </c>
      <c r="D21" s="19">
        <v>39974.000000000007</v>
      </c>
      <c r="E21" s="19">
        <v>40289.9746075</v>
      </c>
      <c r="F21" s="19">
        <v>41297.223972687498</v>
      </c>
      <c r="G21" s="19">
        <v>42329.654572004671</v>
      </c>
      <c r="H21" s="19">
        <v>43387.895936304783</v>
      </c>
      <c r="I21" s="19">
        <v>44472.593334712423</v>
      </c>
      <c r="J21" s="19">
        <v>45584.408168080219</v>
      </c>
      <c r="K21" s="19">
        <v>46724.018372282226</v>
      </c>
      <c r="L21" s="19">
        <v>47892.118831589265</v>
      </c>
      <c r="M21" s="19">
        <v>49089.421802378987</v>
      </c>
      <c r="N21" s="19">
        <v>50316.657347438471</v>
      </c>
    </row>
    <row r="22" spans="1:14" s="42" customFormat="1" ht="25.5" customHeight="1" x14ac:dyDescent="0.25">
      <c r="A22" s="40" t="s">
        <v>29</v>
      </c>
      <c r="B22" s="40"/>
      <c r="C22" s="40"/>
      <c r="D22" s="43">
        <v>26378.999999999953</v>
      </c>
      <c r="E22" s="43">
        <v>29178.41687589651</v>
      </c>
      <c r="F22" s="43">
        <v>29431.917594611488</v>
      </c>
      <c r="G22" s="43">
        <v>29737.396194701254</v>
      </c>
      <c r="H22" s="43">
        <v>30083.660867195955</v>
      </c>
      <c r="I22" s="43">
        <v>30426.719466342001</v>
      </c>
      <c r="J22" s="43">
        <v>30766.1182855734</v>
      </c>
      <c r="K22" s="43">
        <v>31101.26781280254</v>
      </c>
      <c r="L22" s="43">
        <v>31431.518650592345</v>
      </c>
      <c r="M22" s="43">
        <v>31756.299116763839</v>
      </c>
      <c r="N22" s="43">
        <v>32082.236056256057</v>
      </c>
    </row>
    <row r="23" spans="1:14" s="37" customFormat="1" ht="15" x14ac:dyDescent="0.25">
      <c r="A23" s="20" t="s">
        <v>30</v>
      </c>
      <c r="B23" s="21"/>
      <c r="C23" s="22"/>
      <c r="D23" s="23">
        <f t="shared" ref="D23:M23" si="1">SUM(D18:D22)</f>
        <v>180805.99999999994</v>
      </c>
      <c r="E23" s="22">
        <f t="shared" si="1"/>
        <v>175655.03867975523</v>
      </c>
      <c r="F23" s="22">
        <f t="shared" si="1"/>
        <v>179679.8694793742</v>
      </c>
      <c r="G23" s="22">
        <f t="shared" si="1"/>
        <v>183720.45463638345</v>
      </c>
      <c r="H23" s="22">
        <f t="shared" si="1"/>
        <v>187882.419542202</v>
      </c>
      <c r="I23" s="22">
        <f t="shared" si="1"/>
        <v>191679.42658443403</v>
      </c>
      <c r="J23" s="22">
        <f t="shared" si="1"/>
        <v>195622.06954011114</v>
      </c>
      <c r="K23" s="22">
        <f t="shared" si="1"/>
        <v>199604.99116853668</v>
      </c>
      <c r="L23" s="22">
        <f t="shared" si="1"/>
        <v>203658.12084673773</v>
      </c>
      <c r="M23" s="22">
        <f t="shared" si="1"/>
        <v>207428.34977597749</v>
      </c>
      <c r="N23" s="22">
        <f t="shared" ref="N23" si="2">SUM(N18:N22)</f>
        <v>210876.72810443511</v>
      </c>
    </row>
    <row r="24" spans="1:14" s="37" customFormat="1" ht="28.5" customHeight="1" thickBot="1" x14ac:dyDescent="0.35">
      <c r="A24" s="24" t="s">
        <v>31</v>
      </c>
      <c r="B24" s="21"/>
      <c r="C24" s="25"/>
      <c r="D24" s="26">
        <f t="shared" ref="D24:N24" si="3">D15-D23</f>
        <v>15711.000000000087</v>
      </c>
      <c r="E24" s="25">
        <f t="shared" si="3"/>
        <v>-6090.015636585129</v>
      </c>
      <c r="F24" s="25">
        <f t="shared" si="3"/>
        <v>-5748.0648919403611</v>
      </c>
      <c r="G24" s="25">
        <f t="shared" si="3"/>
        <v>-5644.1652499265911</v>
      </c>
      <c r="H24" s="25">
        <f t="shared" si="3"/>
        <v>-2478.2381317589607</v>
      </c>
      <c r="I24" s="25">
        <f t="shared" si="3"/>
        <v>-254.73938374096178</v>
      </c>
      <c r="J24" s="25">
        <f t="shared" si="3"/>
        <v>1978.2322629608097</v>
      </c>
      <c r="K24" s="25">
        <f t="shared" si="3"/>
        <v>4407.3292320587498</v>
      </c>
      <c r="L24" s="25">
        <f t="shared" si="3"/>
        <v>7037.3748426430975</v>
      </c>
      <c r="M24" s="25">
        <f t="shared" si="3"/>
        <v>10224.154925769224</v>
      </c>
      <c r="N24" s="25">
        <f t="shared" si="3"/>
        <v>14277.366578038869</v>
      </c>
    </row>
    <row r="25" spans="1:14" x14ac:dyDescent="0.25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30" customHeight="1" x14ac:dyDescent="0.25">
      <c r="A27" s="27" t="s">
        <v>32</v>
      </c>
      <c r="B27" s="28"/>
      <c r="C27" s="29"/>
      <c r="D27" s="29">
        <f t="shared" ref="D27:N27" si="4">D24-D12</f>
        <v>-11332.999999999916</v>
      </c>
      <c r="E27" s="29">
        <f t="shared" si="4"/>
        <v>-12002.546266585126</v>
      </c>
      <c r="F27" s="29">
        <f t="shared" si="4"/>
        <v>-10748.863251940362</v>
      </c>
      <c r="G27" s="29">
        <f t="shared" si="4"/>
        <v>-9232.9942899265916</v>
      </c>
      <c r="H27" s="29">
        <f t="shared" si="4"/>
        <v>-6213.5379717589603</v>
      </c>
      <c r="I27" s="29">
        <f t="shared" si="4"/>
        <v>-3978.1716037409628</v>
      </c>
      <c r="J27" s="29">
        <f t="shared" si="4"/>
        <v>-1815.0358770391854</v>
      </c>
      <c r="K27" s="29">
        <f t="shared" si="4"/>
        <v>542.47952205875163</v>
      </c>
      <c r="L27" s="29">
        <f t="shared" si="4"/>
        <v>3099.1538926430985</v>
      </c>
      <c r="M27" s="29">
        <f t="shared" si="4"/>
        <v>6210.7286457692262</v>
      </c>
      <c r="N27" s="29">
        <f t="shared" si="4"/>
        <v>10186.85483963261</v>
      </c>
    </row>
    <row r="28" spans="1:14" x14ac:dyDescent="0.25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5" zoomScaleNormal="100" workbookViewId="0">
      <selection activeCell="M64" sqref="M64"/>
    </sheetView>
  </sheetViews>
  <sheetFormatPr defaultColWidth="8.90625" defaultRowHeight="13.8" x14ac:dyDescent="0.25"/>
  <cols>
    <col min="1" max="1" width="37.90625" style="61" customWidth="1"/>
    <col min="2" max="2" width="2" style="46" customWidth="1"/>
    <col min="3" max="3" width="9.90625" style="44" customWidth="1"/>
    <col min="4" max="13" width="8.08984375" style="44" customWidth="1"/>
    <col min="14" max="16384" width="8.90625" style="44"/>
  </cols>
  <sheetData>
    <row r="1" spans="1:13" ht="17.399999999999999" x14ac:dyDescent="0.3">
      <c r="A1" s="142" t="s">
        <v>65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3" ht="17.399999999999999" x14ac:dyDescent="0.3">
      <c r="A2" s="45"/>
    </row>
    <row r="3" spans="1:13" ht="17.399999999999999" x14ac:dyDescent="0.3">
      <c r="A3" s="49"/>
      <c r="B3" s="50"/>
      <c r="C3" s="51" t="s">
        <v>1</v>
      </c>
      <c r="D3" s="51" t="s">
        <v>2</v>
      </c>
      <c r="E3" s="51" t="s">
        <v>3</v>
      </c>
      <c r="F3" s="51" t="s">
        <v>4</v>
      </c>
      <c r="G3" s="51" t="s">
        <v>5</v>
      </c>
      <c r="H3" s="51" t="s">
        <v>6</v>
      </c>
      <c r="I3" s="51" t="s">
        <v>7</v>
      </c>
      <c r="J3" s="51" t="s">
        <v>8</v>
      </c>
      <c r="K3" s="51" t="s">
        <v>9</v>
      </c>
      <c r="L3" s="51" t="s">
        <v>10</v>
      </c>
      <c r="M3" s="51" t="s">
        <v>11</v>
      </c>
    </row>
    <row r="4" spans="1:13" x14ac:dyDescent="0.25">
      <c r="A4" s="52"/>
      <c r="B4" s="52"/>
      <c r="C4" s="53" t="s">
        <v>12</v>
      </c>
      <c r="D4" s="54" t="s">
        <v>12</v>
      </c>
      <c r="E4" s="54" t="s">
        <v>12</v>
      </c>
      <c r="F4" s="54" t="s">
        <v>12</v>
      </c>
      <c r="G4" s="54" t="s">
        <v>12</v>
      </c>
      <c r="H4" s="54" t="s">
        <v>12</v>
      </c>
      <c r="I4" s="54" t="s">
        <v>12</v>
      </c>
      <c r="J4" s="54" t="s">
        <v>12</v>
      </c>
      <c r="K4" s="54" t="s">
        <v>12</v>
      </c>
      <c r="L4" s="54" t="s">
        <v>12</v>
      </c>
      <c r="M4" s="54" t="s">
        <v>12</v>
      </c>
    </row>
    <row r="5" spans="1:13" ht="15.6" x14ac:dyDescent="0.3">
      <c r="A5" s="55" t="s">
        <v>33</v>
      </c>
      <c r="B5" s="56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x14ac:dyDescent="0.25">
      <c r="A6" s="57" t="s">
        <v>34</v>
      </c>
      <c r="B6" s="58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x14ac:dyDescent="0.25">
      <c r="A7" s="61" t="s">
        <v>35</v>
      </c>
      <c r="C7" s="63">
        <v>28896</v>
      </c>
      <c r="D7" s="62">
        <v>23586</v>
      </c>
      <c r="E7" s="62">
        <v>22115</v>
      </c>
      <c r="F7" s="62">
        <v>22835</v>
      </c>
      <c r="G7" s="62">
        <v>21611</v>
      </c>
      <c r="H7" s="62">
        <v>24275</v>
      </c>
      <c r="I7" s="62">
        <v>27826</v>
      </c>
      <c r="J7" s="62">
        <v>32803</v>
      </c>
      <c r="K7" s="62">
        <v>39135</v>
      </c>
      <c r="L7" s="62">
        <v>53570</v>
      </c>
      <c r="M7" s="62">
        <v>73231</v>
      </c>
    </row>
    <row r="8" spans="1:13" x14ac:dyDescent="0.25">
      <c r="A8" s="61" t="s">
        <v>36</v>
      </c>
      <c r="C8" s="65">
        <v>35715</v>
      </c>
      <c r="D8" s="64">
        <v>35715</v>
      </c>
      <c r="E8" s="64">
        <v>35715</v>
      </c>
      <c r="F8" s="64">
        <v>35715</v>
      </c>
      <c r="G8" s="64">
        <v>35715</v>
      </c>
      <c r="H8" s="64">
        <v>35715</v>
      </c>
      <c r="I8" s="64">
        <v>35715</v>
      </c>
      <c r="J8" s="64">
        <v>35715</v>
      </c>
      <c r="K8" s="64">
        <v>35715</v>
      </c>
      <c r="L8" s="64">
        <v>35715</v>
      </c>
      <c r="M8" s="64">
        <v>35715</v>
      </c>
    </row>
    <row r="9" spans="1:13" x14ac:dyDescent="0.25">
      <c r="A9" s="61" t="s">
        <v>37</v>
      </c>
      <c r="C9" s="65">
        <v>10328</v>
      </c>
      <c r="D9" s="65">
        <v>10333</v>
      </c>
      <c r="E9" s="65">
        <v>10422</v>
      </c>
      <c r="F9" s="65">
        <v>10453</v>
      </c>
      <c r="G9" s="65">
        <v>10549</v>
      </c>
      <c r="H9" s="65">
        <v>10585</v>
      </c>
      <c r="I9" s="65">
        <v>10683</v>
      </c>
      <c r="J9" s="65">
        <v>10719</v>
      </c>
      <c r="K9" s="65">
        <v>10827</v>
      </c>
      <c r="L9" s="65">
        <v>10870</v>
      </c>
      <c r="M9" s="65">
        <v>10983</v>
      </c>
    </row>
    <row r="10" spans="1:13" x14ac:dyDescent="0.25">
      <c r="A10" s="61" t="s">
        <v>38</v>
      </c>
      <c r="C10" s="65">
        <v>3856</v>
      </c>
      <c r="D10" s="64">
        <v>4056</v>
      </c>
      <c r="E10" s="64">
        <v>3056</v>
      </c>
      <c r="F10" s="64">
        <v>2058</v>
      </c>
      <c r="G10" s="64">
        <v>2055</v>
      </c>
      <c r="H10" s="64">
        <v>2056</v>
      </c>
      <c r="I10" s="64">
        <v>2057</v>
      </c>
      <c r="J10" s="64">
        <v>2057</v>
      </c>
      <c r="K10" s="64">
        <v>2056</v>
      </c>
      <c r="L10" s="64">
        <v>2055</v>
      </c>
      <c r="M10" s="64">
        <v>2055</v>
      </c>
    </row>
    <row r="11" spans="1:13" x14ac:dyDescent="0.25">
      <c r="A11" s="61" t="s">
        <v>39</v>
      </c>
      <c r="C11" s="65">
        <v>349</v>
      </c>
      <c r="D11" s="64">
        <v>349</v>
      </c>
      <c r="E11" s="64">
        <v>349</v>
      </c>
      <c r="F11" s="64">
        <v>349</v>
      </c>
      <c r="G11" s="64">
        <v>349</v>
      </c>
      <c r="H11" s="64">
        <v>349</v>
      </c>
      <c r="I11" s="64">
        <v>349</v>
      </c>
      <c r="J11" s="64">
        <v>349</v>
      </c>
      <c r="K11" s="64">
        <v>349</v>
      </c>
      <c r="L11" s="64">
        <v>349</v>
      </c>
      <c r="M11" s="64">
        <v>349</v>
      </c>
    </row>
    <row r="12" spans="1:13" x14ac:dyDescent="0.25">
      <c r="A12" s="61" t="s">
        <v>40</v>
      </c>
      <c r="C12" s="65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</row>
    <row r="13" spans="1:13" ht="15" x14ac:dyDescent="0.25">
      <c r="A13" s="66" t="s">
        <v>41</v>
      </c>
      <c r="B13" s="66"/>
      <c r="C13" s="68">
        <f t="shared" ref="C13:M13" si="0">SUM(C7:C12)</f>
        <v>79144</v>
      </c>
      <c r="D13" s="67">
        <f t="shared" si="0"/>
        <v>74039</v>
      </c>
      <c r="E13" s="67">
        <f t="shared" si="0"/>
        <v>71657</v>
      </c>
      <c r="F13" s="67">
        <f t="shared" si="0"/>
        <v>71410</v>
      </c>
      <c r="G13" s="67">
        <f t="shared" si="0"/>
        <v>70279</v>
      </c>
      <c r="H13" s="67">
        <f t="shared" si="0"/>
        <v>72980</v>
      </c>
      <c r="I13" s="67">
        <f t="shared" si="0"/>
        <v>76630</v>
      </c>
      <c r="J13" s="67">
        <f t="shared" si="0"/>
        <v>81643</v>
      </c>
      <c r="K13" s="67">
        <f t="shared" si="0"/>
        <v>88082</v>
      </c>
      <c r="L13" s="67">
        <f t="shared" si="0"/>
        <v>102559</v>
      </c>
      <c r="M13" s="67">
        <f t="shared" si="0"/>
        <v>122333</v>
      </c>
    </row>
    <row r="14" spans="1:13" x14ac:dyDescent="0.25">
      <c r="A14" s="46"/>
      <c r="C14" s="65"/>
      <c r="D14" s="64"/>
      <c r="E14" s="64"/>
      <c r="F14" s="64"/>
      <c r="G14" s="64"/>
      <c r="H14" s="64"/>
      <c r="I14" s="64"/>
      <c r="J14" s="64"/>
      <c r="K14" s="64"/>
      <c r="L14" s="64"/>
      <c r="M14" s="64"/>
    </row>
    <row r="15" spans="1:13" ht="15.6" x14ac:dyDescent="0.3">
      <c r="A15" s="57" t="s">
        <v>42</v>
      </c>
      <c r="B15" s="56"/>
      <c r="C15" s="65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13" x14ac:dyDescent="0.25">
      <c r="A16" s="46" t="s">
        <v>36</v>
      </c>
      <c r="C16" s="63">
        <v>7788</v>
      </c>
      <c r="D16" s="62">
        <v>7788</v>
      </c>
      <c r="E16" s="62">
        <v>7788</v>
      </c>
      <c r="F16" s="62">
        <v>7788</v>
      </c>
      <c r="G16" s="62">
        <v>7788</v>
      </c>
      <c r="H16" s="62">
        <v>7788</v>
      </c>
      <c r="I16" s="62">
        <v>7788</v>
      </c>
      <c r="J16" s="62">
        <v>7788</v>
      </c>
      <c r="K16" s="62">
        <v>7788</v>
      </c>
      <c r="L16" s="62">
        <v>7788</v>
      </c>
      <c r="M16" s="62">
        <v>7788</v>
      </c>
    </row>
    <row r="17" spans="1:13" x14ac:dyDescent="0.25">
      <c r="A17" s="46" t="s">
        <v>37</v>
      </c>
      <c r="C17" s="63">
        <v>4550</v>
      </c>
      <c r="D17" s="63">
        <v>4617</v>
      </c>
      <c r="E17" s="63">
        <v>4664</v>
      </c>
      <c r="F17" s="63">
        <v>4769</v>
      </c>
      <c r="G17" s="63">
        <v>4820</v>
      </c>
      <c r="H17" s="63">
        <v>4932</v>
      </c>
      <c r="I17" s="63">
        <v>4985</v>
      </c>
      <c r="J17" s="63">
        <v>5105</v>
      </c>
      <c r="K17" s="63">
        <v>5162</v>
      </c>
      <c r="L17" s="63">
        <v>5290</v>
      </c>
      <c r="M17" s="63">
        <v>5351</v>
      </c>
    </row>
    <row r="18" spans="1:13" x14ac:dyDescent="0.25">
      <c r="A18" s="46" t="s">
        <v>38</v>
      </c>
      <c r="C18" s="63">
        <v>5349</v>
      </c>
      <c r="D18" s="62">
        <v>5669</v>
      </c>
      <c r="E18" s="62">
        <v>6689</v>
      </c>
      <c r="F18" s="62">
        <v>9309</v>
      </c>
      <c r="G18" s="62">
        <v>10329</v>
      </c>
      <c r="H18" s="62">
        <v>12349</v>
      </c>
      <c r="I18" s="62">
        <v>15369</v>
      </c>
      <c r="J18" s="62">
        <v>15389</v>
      </c>
      <c r="K18" s="62">
        <v>15409</v>
      </c>
      <c r="L18" s="62">
        <v>16509</v>
      </c>
      <c r="M18" s="62">
        <v>17509</v>
      </c>
    </row>
    <row r="19" spans="1:13" x14ac:dyDescent="0.25">
      <c r="A19" s="46" t="s">
        <v>43</v>
      </c>
      <c r="C19" s="63">
        <v>1765204</v>
      </c>
      <c r="D19" s="62">
        <v>1799078</v>
      </c>
      <c r="E19" s="62">
        <v>1826525</v>
      </c>
      <c r="F19" s="62">
        <v>1852371</v>
      </c>
      <c r="G19" s="62">
        <v>1873035</v>
      </c>
      <c r="H19" s="62">
        <v>1893013</v>
      </c>
      <c r="I19" s="62">
        <v>1912195</v>
      </c>
      <c r="J19" s="62">
        <v>1936450</v>
      </c>
      <c r="K19" s="62">
        <v>1959278</v>
      </c>
      <c r="L19" s="62">
        <v>1976331</v>
      </c>
      <c r="M19" s="62">
        <v>1993275</v>
      </c>
    </row>
    <row r="20" spans="1:13" x14ac:dyDescent="0.25">
      <c r="A20" s="46" t="s">
        <v>44</v>
      </c>
      <c r="C20" s="63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</row>
    <row r="21" spans="1:13" x14ac:dyDescent="0.25">
      <c r="A21" s="46" t="s">
        <v>45</v>
      </c>
      <c r="C21" s="63">
        <v>1596</v>
      </c>
      <c r="D21" s="62">
        <v>1660</v>
      </c>
      <c r="E21" s="62">
        <v>1726</v>
      </c>
      <c r="F21" s="62">
        <v>1795</v>
      </c>
      <c r="G21" s="62">
        <v>1867</v>
      </c>
      <c r="H21" s="62">
        <v>1942</v>
      </c>
      <c r="I21" s="62">
        <v>2020</v>
      </c>
      <c r="J21" s="62">
        <v>2101</v>
      </c>
      <c r="K21" s="62">
        <v>2185</v>
      </c>
      <c r="L21" s="62">
        <v>2272</v>
      </c>
      <c r="M21" s="62">
        <v>2363</v>
      </c>
    </row>
    <row r="22" spans="1:13" x14ac:dyDescent="0.25">
      <c r="A22" s="46" t="s">
        <v>46</v>
      </c>
      <c r="C22" s="63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</row>
    <row r="23" spans="1:13" x14ac:dyDescent="0.25">
      <c r="A23" s="46" t="s">
        <v>39</v>
      </c>
      <c r="C23" s="63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</row>
    <row r="24" spans="1:13" ht="15" x14ac:dyDescent="0.25">
      <c r="A24" s="70" t="s">
        <v>47</v>
      </c>
      <c r="B24" s="71"/>
      <c r="C24" s="74">
        <f t="shared" ref="C24:M24" si="1">SUM(C16:C23)</f>
        <v>1784487</v>
      </c>
      <c r="D24" s="73">
        <f t="shared" si="1"/>
        <v>1818812</v>
      </c>
      <c r="E24" s="73">
        <f t="shared" si="1"/>
        <v>1847392</v>
      </c>
      <c r="F24" s="73">
        <f t="shared" si="1"/>
        <v>1876032</v>
      </c>
      <c r="G24" s="73">
        <f t="shared" si="1"/>
        <v>1897839</v>
      </c>
      <c r="H24" s="73">
        <f t="shared" si="1"/>
        <v>1920024</v>
      </c>
      <c r="I24" s="73">
        <f t="shared" si="1"/>
        <v>1942357</v>
      </c>
      <c r="J24" s="73">
        <f t="shared" si="1"/>
        <v>1966833</v>
      </c>
      <c r="K24" s="73">
        <f t="shared" si="1"/>
        <v>1989822</v>
      </c>
      <c r="L24" s="73">
        <f t="shared" si="1"/>
        <v>2008190</v>
      </c>
      <c r="M24" s="73">
        <f t="shared" si="1"/>
        <v>2026286</v>
      </c>
    </row>
    <row r="25" spans="1:13" ht="16.2" thickBot="1" x14ac:dyDescent="0.35">
      <c r="A25" s="75" t="s">
        <v>48</v>
      </c>
      <c r="B25" s="71"/>
      <c r="C25" s="77">
        <f>C24+C13</f>
        <v>1863631</v>
      </c>
      <c r="D25" s="76">
        <f t="shared" ref="D25:M25" si="2">D24+D13</f>
        <v>1892851</v>
      </c>
      <c r="E25" s="76">
        <f t="shared" si="2"/>
        <v>1919049</v>
      </c>
      <c r="F25" s="76">
        <f t="shared" si="2"/>
        <v>1947442</v>
      </c>
      <c r="G25" s="76">
        <f t="shared" si="2"/>
        <v>1968118</v>
      </c>
      <c r="H25" s="76">
        <f t="shared" si="2"/>
        <v>1993004</v>
      </c>
      <c r="I25" s="76">
        <f t="shared" si="2"/>
        <v>2018987</v>
      </c>
      <c r="J25" s="76">
        <f t="shared" si="2"/>
        <v>2048476</v>
      </c>
      <c r="K25" s="76">
        <f t="shared" si="2"/>
        <v>2077904</v>
      </c>
      <c r="L25" s="76">
        <f t="shared" si="2"/>
        <v>2110749</v>
      </c>
      <c r="M25" s="76">
        <f t="shared" si="2"/>
        <v>2148619</v>
      </c>
    </row>
    <row r="26" spans="1:13" x14ac:dyDescent="0.25">
      <c r="C26" s="65"/>
      <c r="D26" s="64"/>
      <c r="E26" s="64"/>
      <c r="F26" s="64"/>
      <c r="G26" s="64"/>
      <c r="H26" s="64"/>
      <c r="I26" s="64"/>
      <c r="J26" s="64"/>
      <c r="K26" s="64"/>
      <c r="L26" s="64"/>
      <c r="M26" s="64"/>
    </row>
    <row r="27" spans="1:13" ht="15.6" x14ac:dyDescent="0.3">
      <c r="A27" s="55" t="s">
        <v>49</v>
      </c>
      <c r="B27" s="56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3" x14ac:dyDescent="0.25">
      <c r="A28" s="57" t="s">
        <v>50</v>
      </c>
      <c r="B28" s="58"/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13" x14ac:dyDescent="0.25">
      <c r="A29" s="61" t="s">
        <v>51</v>
      </c>
      <c r="C29" s="65">
        <v>21720</v>
      </c>
      <c r="D29" s="64">
        <v>20737</v>
      </c>
      <c r="E29" s="64">
        <v>20171</v>
      </c>
      <c r="F29" s="64">
        <v>20230</v>
      </c>
      <c r="G29" s="64">
        <v>20289</v>
      </c>
      <c r="H29" s="64">
        <v>20350</v>
      </c>
      <c r="I29" s="64">
        <v>20412</v>
      </c>
      <c r="J29" s="64">
        <v>20474</v>
      </c>
      <c r="K29" s="64">
        <v>20537</v>
      </c>
      <c r="L29" s="64">
        <v>20599</v>
      </c>
      <c r="M29" s="64">
        <v>20667</v>
      </c>
    </row>
    <row r="30" spans="1:13" x14ac:dyDescent="0.25">
      <c r="A30" s="61" t="s">
        <v>52</v>
      </c>
      <c r="C30" s="65">
        <v>5748</v>
      </c>
      <c r="D30" s="65">
        <v>7183</v>
      </c>
      <c r="E30" s="65">
        <v>7806</v>
      </c>
      <c r="F30" s="65">
        <v>8376</v>
      </c>
      <c r="G30" s="65">
        <v>8495</v>
      </c>
      <c r="H30" s="65">
        <v>8741</v>
      </c>
      <c r="I30" s="65">
        <v>8122</v>
      </c>
      <c r="J30" s="65">
        <v>8731</v>
      </c>
      <c r="K30" s="65">
        <v>8311</v>
      </c>
      <c r="L30" s="65">
        <v>7542</v>
      </c>
      <c r="M30" s="65">
        <v>0</v>
      </c>
    </row>
    <row r="31" spans="1:13" x14ac:dyDescent="0.25">
      <c r="A31" s="61" t="s">
        <v>53</v>
      </c>
      <c r="C31" s="65">
        <v>28705</v>
      </c>
      <c r="D31" s="64">
        <v>28705</v>
      </c>
      <c r="E31" s="64">
        <v>28705</v>
      </c>
      <c r="F31" s="64">
        <v>28705</v>
      </c>
      <c r="G31" s="64">
        <v>28705</v>
      </c>
      <c r="H31" s="64">
        <v>28705</v>
      </c>
      <c r="I31" s="64">
        <v>28705</v>
      </c>
      <c r="J31" s="64">
        <v>28705</v>
      </c>
      <c r="K31" s="64">
        <v>28705</v>
      </c>
      <c r="L31" s="64">
        <v>28705</v>
      </c>
      <c r="M31" s="64">
        <v>28705</v>
      </c>
    </row>
    <row r="32" spans="1:13" ht="15" x14ac:dyDescent="0.25">
      <c r="A32" s="66" t="s">
        <v>54</v>
      </c>
      <c r="B32" s="66"/>
      <c r="C32" s="68">
        <f t="shared" ref="C32:M32" si="3">SUM(C29:C31)</f>
        <v>56173</v>
      </c>
      <c r="D32" s="67">
        <f t="shared" si="3"/>
        <v>56625</v>
      </c>
      <c r="E32" s="67">
        <f t="shared" si="3"/>
        <v>56682</v>
      </c>
      <c r="F32" s="67">
        <f t="shared" si="3"/>
        <v>57311</v>
      </c>
      <c r="G32" s="67">
        <f t="shared" si="3"/>
        <v>57489</v>
      </c>
      <c r="H32" s="67">
        <f t="shared" si="3"/>
        <v>57796</v>
      </c>
      <c r="I32" s="67">
        <f t="shared" si="3"/>
        <v>57239</v>
      </c>
      <c r="J32" s="67">
        <f t="shared" si="3"/>
        <v>57910</v>
      </c>
      <c r="K32" s="67">
        <f t="shared" si="3"/>
        <v>57553</v>
      </c>
      <c r="L32" s="67">
        <f t="shared" si="3"/>
        <v>56846</v>
      </c>
      <c r="M32" s="67">
        <f t="shared" si="3"/>
        <v>49372</v>
      </c>
    </row>
    <row r="33" spans="1:13" x14ac:dyDescent="0.25">
      <c r="A33" s="46"/>
    </row>
    <row r="34" spans="1:13" ht="17.399999999999999" x14ac:dyDescent="0.3">
      <c r="A34" s="142" t="s">
        <v>66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</row>
    <row r="35" spans="1:13" ht="17.399999999999999" x14ac:dyDescent="0.3">
      <c r="A35" s="45"/>
    </row>
    <row r="36" spans="1:13" ht="17.399999999999999" x14ac:dyDescent="0.3">
      <c r="A36" s="49"/>
      <c r="B36" s="50"/>
      <c r="C36" s="51" t="s">
        <v>1</v>
      </c>
      <c r="D36" s="51" t="s">
        <v>2</v>
      </c>
      <c r="E36" s="51" t="s">
        <v>3</v>
      </c>
      <c r="F36" s="51" t="s">
        <v>4</v>
      </c>
      <c r="G36" s="51" t="s">
        <v>5</v>
      </c>
      <c r="H36" s="51" t="s">
        <v>6</v>
      </c>
      <c r="I36" s="51" t="s">
        <v>7</v>
      </c>
      <c r="J36" s="51" t="s">
        <v>8</v>
      </c>
      <c r="K36" s="51" t="s">
        <v>9</v>
      </c>
      <c r="L36" s="51" t="s">
        <v>10</v>
      </c>
      <c r="M36" s="51" t="s">
        <v>11</v>
      </c>
    </row>
    <row r="37" spans="1:13" x14ac:dyDescent="0.25">
      <c r="A37" s="52"/>
      <c r="B37" s="52"/>
      <c r="C37" s="53" t="s">
        <v>12</v>
      </c>
      <c r="D37" s="54" t="s">
        <v>12</v>
      </c>
      <c r="E37" s="54" t="s">
        <v>12</v>
      </c>
      <c r="F37" s="54" t="s">
        <v>12</v>
      </c>
      <c r="G37" s="54" t="s">
        <v>12</v>
      </c>
      <c r="H37" s="54" t="s">
        <v>12</v>
      </c>
      <c r="I37" s="54" t="s">
        <v>12</v>
      </c>
      <c r="J37" s="54" t="s">
        <v>12</v>
      </c>
      <c r="K37" s="54" t="s">
        <v>12</v>
      </c>
      <c r="L37" s="54" t="s">
        <v>12</v>
      </c>
      <c r="M37" s="54" t="s">
        <v>12</v>
      </c>
    </row>
    <row r="38" spans="1:13" ht="15.6" x14ac:dyDescent="0.3">
      <c r="A38" s="57" t="s">
        <v>55</v>
      </c>
      <c r="B38" s="56"/>
      <c r="C38" s="65"/>
      <c r="D38" s="64"/>
      <c r="E38" s="64"/>
      <c r="F38" s="64"/>
      <c r="G38" s="64"/>
      <c r="H38" s="64"/>
      <c r="I38" s="64"/>
      <c r="J38" s="64"/>
      <c r="K38" s="64"/>
      <c r="L38" s="64"/>
      <c r="M38" s="64"/>
    </row>
    <row r="39" spans="1:13" x14ac:dyDescent="0.25">
      <c r="A39" s="46" t="s">
        <v>51</v>
      </c>
      <c r="C39" s="63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</row>
    <row r="40" spans="1:13" x14ac:dyDescent="0.25">
      <c r="A40" s="46" t="s">
        <v>52</v>
      </c>
      <c r="C40" s="63">
        <v>34044</v>
      </c>
      <c r="D40" s="62">
        <v>42424</v>
      </c>
      <c r="E40" s="62">
        <v>47230</v>
      </c>
      <c r="F40" s="62">
        <v>52973</v>
      </c>
      <c r="G40" s="62">
        <v>47736</v>
      </c>
      <c r="H40" s="62">
        <v>43914</v>
      </c>
      <c r="I40" s="62">
        <v>39369</v>
      </c>
      <c r="J40" s="62">
        <v>34229</v>
      </c>
      <c r="K40" s="62">
        <v>26885</v>
      </c>
      <c r="L40" s="62">
        <v>19610</v>
      </c>
      <c r="M40" s="62">
        <v>19610</v>
      </c>
    </row>
    <row r="41" spans="1:13" x14ac:dyDescent="0.25">
      <c r="A41" s="46" t="s">
        <v>53</v>
      </c>
      <c r="C41" s="63">
        <v>3329</v>
      </c>
      <c r="D41" s="62">
        <v>3329</v>
      </c>
      <c r="E41" s="62">
        <v>3329</v>
      </c>
      <c r="F41" s="62">
        <v>3329</v>
      </c>
      <c r="G41" s="62">
        <v>3329</v>
      </c>
      <c r="H41" s="62">
        <v>3329</v>
      </c>
      <c r="I41" s="62">
        <v>3329</v>
      </c>
      <c r="J41" s="62">
        <v>3329</v>
      </c>
      <c r="K41" s="62">
        <v>3329</v>
      </c>
      <c r="L41" s="62">
        <v>3329</v>
      </c>
      <c r="M41" s="62">
        <v>3329</v>
      </c>
    </row>
    <row r="42" spans="1:13" ht="15" x14ac:dyDescent="0.25">
      <c r="A42" s="70" t="s">
        <v>56</v>
      </c>
      <c r="B42" s="71"/>
      <c r="C42" s="74">
        <f t="shared" ref="C42:M42" si="4">SUM(C39:C41)</f>
        <v>37373</v>
      </c>
      <c r="D42" s="72">
        <f t="shared" si="4"/>
        <v>45753</v>
      </c>
      <c r="E42" s="72">
        <f t="shared" si="4"/>
        <v>50559</v>
      </c>
      <c r="F42" s="72">
        <f t="shared" si="4"/>
        <v>56302</v>
      </c>
      <c r="G42" s="72">
        <f t="shared" si="4"/>
        <v>51065</v>
      </c>
      <c r="H42" s="72">
        <f t="shared" si="4"/>
        <v>47243</v>
      </c>
      <c r="I42" s="72">
        <f t="shared" si="4"/>
        <v>42698</v>
      </c>
      <c r="J42" s="72">
        <f t="shared" si="4"/>
        <v>37558</v>
      </c>
      <c r="K42" s="72">
        <f t="shared" si="4"/>
        <v>30214</v>
      </c>
      <c r="L42" s="72">
        <f t="shared" si="4"/>
        <v>22939</v>
      </c>
      <c r="M42" s="72">
        <f t="shared" si="4"/>
        <v>22939</v>
      </c>
    </row>
    <row r="43" spans="1:13" ht="16.2" thickBot="1" x14ac:dyDescent="0.35">
      <c r="A43" s="75" t="s">
        <v>57</v>
      </c>
      <c r="B43" s="71"/>
      <c r="C43" s="77">
        <f t="shared" ref="C43:M43" si="5">C42+C32</f>
        <v>93546</v>
      </c>
      <c r="D43" s="76">
        <f t="shared" si="5"/>
        <v>102378</v>
      </c>
      <c r="E43" s="76">
        <f t="shared" si="5"/>
        <v>107241</v>
      </c>
      <c r="F43" s="76">
        <f t="shared" si="5"/>
        <v>113613</v>
      </c>
      <c r="G43" s="76">
        <f t="shared" si="5"/>
        <v>108554</v>
      </c>
      <c r="H43" s="76">
        <f t="shared" si="5"/>
        <v>105039</v>
      </c>
      <c r="I43" s="76">
        <f t="shared" si="5"/>
        <v>99937</v>
      </c>
      <c r="J43" s="76">
        <f t="shared" si="5"/>
        <v>95468</v>
      </c>
      <c r="K43" s="76">
        <f t="shared" si="5"/>
        <v>87767</v>
      </c>
      <c r="L43" s="76">
        <f t="shared" si="5"/>
        <v>79785</v>
      </c>
      <c r="M43" s="76">
        <f t="shared" si="5"/>
        <v>72311</v>
      </c>
    </row>
    <row r="44" spans="1:13" x14ac:dyDescent="0.25">
      <c r="C44" s="59"/>
      <c r="D44" s="60"/>
      <c r="E44" s="60"/>
      <c r="F44" s="60"/>
      <c r="G44" s="60"/>
      <c r="H44" s="60"/>
      <c r="I44" s="60"/>
      <c r="J44" s="60"/>
      <c r="K44" s="60"/>
      <c r="L44" s="60"/>
      <c r="M44" s="60"/>
    </row>
    <row r="45" spans="1:13" ht="16.2" thickBot="1" x14ac:dyDescent="0.35">
      <c r="A45" s="55" t="s">
        <v>58</v>
      </c>
      <c r="C45" s="79">
        <f>C25-C43</f>
        <v>1770085</v>
      </c>
      <c r="D45" s="78">
        <f t="shared" ref="D45:M45" si="6">D25-D43</f>
        <v>1790473</v>
      </c>
      <c r="E45" s="78">
        <f t="shared" si="6"/>
        <v>1811808</v>
      </c>
      <c r="F45" s="78">
        <f t="shared" si="6"/>
        <v>1833829</v>
      </c>
      <c r="G45" s="78">
        <f t="shared" si="6"/>
        <v>1859564</v>
      </c>
      <c r="H45" s="78">
        <f t="shared" si="6"/>
        <v>1887965</v>
      </c>
      <c r="I45" s="78">
        <f t="shared" si="6"/>
        <v>1919050</v>
      </c>
      <c r="J45" s="78">
        <f t="shared" si="6"/>
        <v>1953008</v>
      </c>
      <c r="K45" s="78">
        <f t="shared" si="6"/>
        <v>1990137</v>
      </c>
      <c r="L45" s="78">
        <f t="shared" si="6"/>
        <v>2030964</v>
      </c>
      <c r="M45" s="78">
        <f t="shared" si="6"/>
        <v>2076308</v>
      </c>
    </row>
    <row r="46" spans="1:13" ht="14.4" thickTop="1" x14ac:dyDescent="0.25"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</row>
    <row r="47" spans="1:13" x14ac:dyDescent="0.25"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13" ht="15.6" x14ac:dyDescent="0.3">
      <c r="A48" s="55" t="s">
        <v>59</v>
      </c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13" x14ac:dyDescent="0.25">
      <c r="A49" s="61" t="s">
        <v>60</v>
      </c>
      <c r="C49" s="59">
        <v>862320</v>
      </c>
      <c r="D49" s="60">
        <v>856230</v>
      </c>
      <c r="E49" s="60">
        <v>850482</v>
      </c>
      <c r="F49" s="60">
        <v>844838</v>
      </c>
      <c r="G49" s="60">
        <v>842360</v>
      </c>
      <c r="H49" s="60">
        <v>842105</v>
      </c>
      <c r="I49" s="60">
        <v>844083</v>
      </c>
      <c r="J49" s="60">
        <v>848490</v>
      </c>
      <c r="K49" s="60">
        <v>855528</v>
      </c>
      <c r="L49" s="60">
        <v>865752</v>
      </c>
      <c r="M49" s="60">
        <v>880029</v>
      </c>
    </row>
    <row r="50" spans="1:13" x14ac:dyDescent="0.25">
      <c r="A50" s="61" t="s">
        <v>61</v>
      </c>
      <c r="C50" s="81">
        <v>907765</v>
      </c>
      <c r="D50" s="80">
        <v>934243</v>
      </c>
      <c r="E50" s="80">
        <v>961326</v>
      </c>
      <c r="F50" s="80">
        <v>988991</v>
      </c>
      <c r="G50" s="80">
        <v>1017204</v>
      </c>
      <c r="H50" s="80">
        <v>1045860</v>
      </c>
      <c r="I50" s="80">
        <v>1074967</v>
      </c>
      <c r="J50" s="80">
        <v>1104518</v>
      </c>
      <c r="K50" s="80">
        <v>1134609</v>
      </c>
      <c r="L50" s="80">
        <v>1165212</v>
      </c>
      <c r="M50" s="80">
        <v>1196279</v>
      </c>
    </row>
    <row r="51" spans="1:13" x14ac:dyDescent="0.25">
      <c r="A51" s="82" t="s">
        <v>62</v>
      </c>
      <c r="C51" s="84">
        <f>SUM(C49:C50)</f>
        <v>1770085</v>
      </c>
      <c r="D51" s="83">
        <f t="shared" ref="D51:M51" si="7">SUM(D49:D50)</f>
        <v>1790473</v>
      </c>
      <c r="E51" s="83">
        <f t="shared" si="7"/>
        <v>1811808</v>
      </c>
      <c r="F51" s="83">
        <f t="shared" si="7"/>
        <v>1833829</v>
      </c>
      <c r="G51" s="83">
        <f t="shared" si="7"/>
        <v>1859564</v>
      </c>
      <c r="H51" s="83">
        <f t="shared" si="7"/>
        <v>1887965</v>
      </c>
      <c r="I51" s="83">
        <f t="shared" si="7"/>
        <v>1919050</v>
      </c>
      <c r="J51" s="83">
        <f t="shared" si="7"/>
        <v>1953008</v>
      </c>
      <c r="K51" s="83">
        <f t="shared" si="7"/>
        <v>1990137</v>
      </c>
      <c r="L51" s="83">
        <f t="shared" si="7"/>
        <v>2030964</v>
      </c>
      <c r="M51" s="83">
        <f t="shared" si="7"/>
        <v>2076308</v>
      </c>
    </row>
    <row r="52" spans="1:13" x14ac:dyDescent="0.25">
      <c r="A52" s="82" t="s">
        <v>63</v>
      </c>
      <c r="C52" s="86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85">
        <v>0</v>
      </c>
      <c r="K52" s="85">
        <v>0</v>
      </c>
      <c r="L52" s="85">
        <v>0</v>
      </c>
      <c r="M52" s="85">
        <v>0</v>
      </c>
    </row>
    <row r="53" spans="1:13" ht="16.2" thickBot="1" x14ac:dyDescent="0.35">
      <c r="A53" s="55" t="s">
        <v>64</v>
      </c>
      <c r="C53" s="79">
        <f>SUM(C51:C52)</f>
        <v>1770085</v>
      </c>
      <c r="D53" s="78">
        <f t="shared" ref="D53:M53" si="8">SUM(D51:D52)</f>
        <v>1790473</v>
      </c>
      <c r="E53" s="78">
        <f t="shared" si="8"/>
        <v>1811808</v>
      </c>
      <c r="F53" s="78">
        <f t="shared" si="8"/>
        <v>1833829</v>
      </c>
      <c r="G53" s="78">
        <f t="shared" si="8"/>
        <v>1859564</v>
      </c>
      <c r="H53" s="78">
        <f t="shared" si="8"/>
        <v>1887965</v>
      </c>
      <c r="I53" s="78">
        <f t="shared" si="8"/>
        <v>1919050</v>
      </c>
      <c r="J53" s="78">
        <f t="shared" si="8"/>
        <v>1953008</v>
      </c>
      <c r="K53" s="78">
        <f t="shared" si="8"/>
        <v>1990137</v>
      </c>
      <c r="L53" s="78">
        <f t="shared" si="8"/>
        <v>2030964</v>
      </c>
      <c r="M53" s="78">
        <f t="shared" si="8"/>
        <v>2076308</v>
      </c>
    </row>
    <row r="54" spans="1:13" ht="14.4" thickTop="1" x14ac:dyDescent="0.25"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1:13" x14ac:dyDescent="0.25"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3" s="89" customFormat="1" x14ac:dyDescent="0.25">
      <c r="A56" s="87"/>
      <c r="B56" s="88"/>
    </row>
  </sheetData>
  <mergeCells count="2">
    <mergeCell ref="A1:L1"/>
    <mergeCell ref="A34:L34"/>
  </mergeCells>
  <pageMargins left="0.70866141732283472" right="0.70866141732283472" top="0.74803149606299213" bottom="0.74803149606299213" header="0.31496062992125984" footer="0.31496062992125984"/>
  <pageSetup paperSize="9" scale="84" fitToHeight="11" orientation="landscape" r:id="rId1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workbookViewId="0">
      <selection activeCell="N46" sqref="N46"/>
    </sheetView>
  </sheetViews>
  <sheetFormatPr defaultColWidth="8.90625" defaultRowHeight="13.8" x14ac:dyDescent="0.25"/>
  <cols>
    <col min="1" max="1" width="42.1796875" style="4" customWidth="1"/>
    <col min="2" max="2" width="2.54296875" style="3" customWidth="1"/>
    <col min="3" max="3" width="2.08984375" style="3" hidden="1" customWidth="1"/>
    <col min="4" max="4" width="7.90625" style="4" customWidth="1"/>
    <col min="5" max="14" width="7.90625" style="91" customWidth="1"/>
    <col min="15" max="16" width="8.90625" style="91"/>
    <col min="17" max="17" width="11.453125" style="91" bestFit="1" customWidth="1"/>
    <col min="18" max="18" width="9.453125" style="91" bestFit="1" customWidth="1"/>
    <col min="19" max="16384" width="8.90625" style="91"/>
  </cols>
  <sheetData>
    <row r="1" spans="1:17" ht="17.399999999999999" x14ac:dyDescent="0.3">
      <c r="A1" s="141" t="s">
        <v>97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O1" s="92"/>
    </row>
    <row r="2" spans="1:17" ht="17.399999999999999" x14ac:dyDescent="0.3">
      <c r="A2" s="2"/>
      <c r="O2" s="92"/>
    </row>
    <row r="3" spans="1:17" ht="17.399999999999999" x14ac:dyDescent="0.3">
      <c r="A3" s="5"/>
      <c r="B3" s="6"/>
      <c r="C3" s="93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92"/>
    </row>
    <row r="4" spans="1:17" x14ac:dyDescent="0.25">
      <c r="A4" s="8"/>
      <c r="B4" s="8"/>
      <c r="C4" s="94"/>
      <c r="D4" s="9" t="s">
        <v>12</v>
      </c>
      <c r="E4" s="9" t="s">
        <v>12</v>
      </c>
      <c r="F4" s="9" t="s">
        <v>12</v>
      </c>
      <c r="G4" s="9" t="s">
        <v>12</v>
      </c>
      <c r="H4" s="9" t="s">
        <v>12</v>
      </c>
      <c r="I4" s="9" t="s">
        <v>12</v>
      </c>
      <c r="J4" s="9" t="s">
        <v>12</v>
      </c>
      <c r="K4" s="9" t="s">
        <v>12</v>
      </c>
      <c r="L4" s="9" t="s">
        <v>12</v>
      </c>
      <c r="M4" s="9" t="s">
        <v>12</v>
      </c>
      <c r="N4" s="9" t="s">
        <v>12</v>
      </c>
      <c r="O4" s="92"/>
    </row>
    <row r="5" spans="1:17" ht="15.6" x14ac:dyDescent="0.3">
      <c r="A5" s="10" t="s">
        <v>67</v>
      </c>
      <c r="B5" s="11"/>
      <c r="C5" s="95"/>
      <c r="O5" s="92"/>
    </row>
    <row r="6" spans="1:17" x14ac:dyDescent="0.25">
      <c r="A6" s="12" t="s">
        <v>68</v>
      </c>
      <c r="B6" s="13"/>
      <c r="C6" s="96"/>
      <c r="O6" s="92"/>
    </row>
    <row r="7" spans="1:17" x14ac:dyDescent="0.25">
      <c r="A7" s="4" t="s">
        <v>15</v>
      </c>
      <c r="C7" s="97"/>
      <c r="D7" s="15">
        <v>76611.211100000015</v>
      </c>
      <c r="E7" s="15">
        <v>79000.234367304976</v>
      </c>
      <c r="F7" s="15">
        <v>81629.972887616372</v>
      </c>
      <c r="G7" s="15">
        <v>84405.722857958855</v>
      </c>
      <c r="H7" s="15">
        <v>87273.486483683155</v>
      </c>
      <c r="I7" s="15">
        <v>90236.389320926683</v>
      </c>
      <c r="J7" s="15">
        <v>93297.6673918343</v>
      </c>
      <c r="K7" s="15">
        <v>96460.670272223593</v>
      </c>
      <c r="L7" s="15">
        <v>99728.865708934871</v>
      </c>
      <c r="M7" s="15">
        <v>103105.8434161599</v>
      </c>
      <c r="N7" s="15">
        <v>106586.01618624252</v>
      </c>
      <c r="O7" s="98"/>
    </row>
    <row r="8" spans="1:17" x14ac:dyDescent="0.25">
      <c r="A8" s="4" t="s">
        <v>16</v>
      </c>
      <c r="C8" s="97"/>
      <c r="D8" s="15">
        <v>61650.756239999908</v>
      </c>
      <c r="E8" s="15">
        <v>58938.681320000112</v>
      </c>
      <c r="F8" s="15">
        <v>61170.968290000528</v>
      </c>
      <c r="G8" s="15">
        <v>63490.862269999532</v>
      </c>
      <c r="H8" s="15">
        <v>65901.896412397895</v>
      </c>
      <c r="I8" s="15">
        <v>68407.756786994083</v>
      </c>
      <c r="J8" s="15">
        <v>70731.824666528555</v>
      </c>
      <c r="K8" s="15">
        <v>73137.516467406953</v>
      </c>
      <c r="L8" s="15">
        <v>75627.810858143668</v>
      </c>
      <c r="M8" s="15">
        <v>78205.796987502457</v>
      </c>
      <c r="N8" s="15">
        <v>80908.432650380739</v>
      </c>
      <c r="O8" s="98"/>
    </row>
    <row r="9" spans="1:17" x14ac:dyDescent="0.25">
      <c r="A9" s="4" t="s">
        <v>69</v>
      </c>
      <c r="C9" s="97"/>
      <c r="D9" s="15">
        <v>4868</v>
      </c>
      <c r="E9" s="15">
        <v>2533.6808200000005</v>
      </c>
      <c r="F9" s="15">
        <v>2347.642960000001</v>
      </c>
      <c r="G9" s="15">
        <v>2296.9319699999992</v>
      </c>
      <c r="H9" s="15">
        <v>2321.5814800000016</v>
      </c>
      <c r="I9" s="15">
        <v>2278.6264199999991</v>
      </c>
      <c r="J9" s="15">
        <v>2372.1028200000014</v>
      </c>
      <c r="K9" s="15">
        <v>2496.0472299999969</v>
      </c>
      <c r="L9" s="15">
        <v>2670.4971399999977</v>
      </c>
      <c r="M9" s="15">
        <v>2892.4913199999978</v>
      </c>
      <c r="N9" s="15">
        <v>3398.064174417284</v>
      </c>
      <c r="O9" s="98"/>
    </row>
    <row r="10" spans="1:17" x14ac:dyDescent="0.25">
      <c r="A10" s="4" t="s">
        <v>70</v>
      </c>
      <c r="C10" s="97"/>
      <c r="D10" s="15">
        <v>45951</v>
      </c>
      <c r="E10" s="15">
        <v>22244.091113169987</v>
      </c>
      <c r="F10" s="15">
        <v>21634.685162433401</v>
      </c>
      <c r="G10" s="15">
        <v>20532.97136708206</v>
      </c>
      <c r="H10" s="15">
        <v>20997.042738623699</v>
      </c>
      <c r="I10" s="15">
        <v>21310.42062459619</v>
      </c>
      <c r="J10" s="15">
        <v>21714.061958888095</v>
      </c>
      <c r="K10" s="15">
        <v>22127.968082065865</v>
      </c>
      <c r="L10" s="15">
        <v>22559.886711707175</v>
      </c>
      <c r="M10" s="15">
        <v>23008.239262741321</v>
      </c>
      <c r="N10" s="15">
        <v>23475.445779642039</v>
      </c>
      <c r="O10" s="98"/>
    </row>
    <row r="11" spans="1:17" x14ac:dyDescent="0.25">
      <c r="A11" s="4" t="s">
        <v>39</v>
      </c>
      <c r="C11" s="97"/>
      <c r="D11" s="15">
        <v>6375.2437600001022</v>
      </c>
      <c r="E11" s="15">
        <v>6711.3717399999987</v>
      </c>
      <c r="F11" s="15">
        <v>6948.2514600000322</v>
      </c>
      <c r="G11" s="15">
        <v>7142.0690400000676</v>
      </c>
      <c r="H11" s="15">
        <v>8694.8434000000107</v>
      </c>
      <c r="I11" s="15">
        <v>8968.407910000049</v>
      </c>
      <c r="J11" s="15">
        <v>9253.641832000023</v>
      </c>
      <c r="K11" s="15">
        <v>9551.0307924799708</v>
      </c>
      <c r="L11" s="15">
        <v>9861.089956179203</v>
      </c>
      <c r="M11" s="15">
        <v>10184.35121202634</v>
      </c>
      <c r="N11" s="15">
        <v>10521.219067971155</v>
      </c>
      <c r="O11" s="98"/>
    </row>
    <row r="12" spans="1:17" ht="15" x14ac:dyDescent="0.25">
      <c r="A12" s="12" t="s">
        <v>71</v>
      </c>
      <c r="B12" s="18"/>
      <c r="C12" s="99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00"/>
      <c r="Q12" s="90"/>
    </row>
    <row r="13" spans="1:17" x14ac:dyDescent="0.25">
      <c r="A13" s="4" t="s">
        <v>72</v>
      </c>
      <c r="C13" s="97"/>
      <c r="D13" s="33">
        <v>-60945.999999999985</v>
      </c>
      <c r="E13" s="33">
        <v>-61710.357119998669</v>
      </c>
      <c r="F13" s="33">
        <v>-63207.766279998985</v>
      </c>
      <c r="G13" s="33">
        <v>-64788.737094998156</v>
      </c>
      <c r="H13" s="33">
        <v>-66409.248485376025</v>
      </c>
      <c r="I13" s="33">
        <v>-68070.292826629986</v>
      </c>
      <c r="J13" s="33">
        <v>-69772.881738897762</v>
      </c>
      <c r="K13" s="33">
        <v>-71518.050756186407</v>
      </c>
      <c r="L13" s="33">
        <v>-73306.859555342831</v>
      </c>
      <c r="M13" s="33">
        <v>-74823.44981475886</v>
      </c>
      <c r="N13" s="33">
        <v>-76371.393282572622</v>
      </c>
      <c r="O13" s="98"/>
    </row>
    <row r="14" spans="1:17" x14ac:dyDescent="0.25">
      <c r="A14" s="4" t="s">
        <v>27</v>
      </c>
      <c r="C14" s="97"/>
      <c r="D14" s="15">
        <v>-50811.410000000018</v>
      </c>
      <c r="E14" s="15">
        <v>-43420.905080453806</v>
      </c>
      <c r="F14" s="15">
        <v>-44242.221496013553</v>
      </c>
      <c r="G14" s="15">
        <v>-44535.807891894001</v>
      </c>
      <c r="H14" s="15">
        <v>-45467.796106405098</v>
      </c>
      <c r="I14" s="15">
        <v>-46413.659994143192</v>
      </c>
      <c r="J14" s="15">
        <v>-47373.316850429954</v>
      </c>
      <c r="K14" s="15">
        <v>-48346.573709323617</v>
      </c>
      <c r="L14" s="15">
        <v>-49296.670027276079</v>
      </c>
      <c r="M14" s="15">
        <v>-50335.541266372318</v>
      </c>
      <c r="N14" s="15">
        <v>-51330.22288109587</v>
      </c>
      <c r="O14" s="98"/>
    </row>
    <row r="15" spans="1:17" x14ac:dyDescent="0.25">
      <c r="A15" s="3" t="s">
        <v>26</v>
      </c>
      <c r="C15" s="97"/>
      <c r="D15" s="15">
        <v>-2021</v>
      </c>
      <c r="E15" s="15">
        <v>-1705.3849959062638</v>
      </c>
      <c r="F15" s="15">
        <v>-2067.2213058331663</v>
      </c>
      <c r="G15" s="15">
        <v>-2270.0445918090868</v>
      </c>
      <c r="H15" s="15">
        <v>-2474.0908262393505</v>
      </c>
      <c r="I15" s="15">
        <v>-2235.5223817324068</v>
      </c>
      <c r="J15" s="15">
        <v>-2063.8041125142709</v>
      </c>
      <c r="K15" s="15">
        <v>-1852.644205040054</v>
      </c>
      <c r="L15" s="15">
        <v>-1667.6338507705286</v>
      </c>
      <c r="M15" s="15">
        <v>-1361.8240798493687</v>
      </c>
      <c r="N15" s="15">
        <v>-708.78981182616189</v>
      </c>
      <c r="O15" s="98"/>
    </row>
    <row r="16" spans="1:17" x14ac:dyDescent="0.25">
      <c r="A16" s="3" t="s">
        <v>39</v>
      </c>
      <c r="C16" s="101"/>
      <c r="D16" s="17">
        <v>-26378.999999999953</v>
      </c>
      <c r="E16" s="17">
        <v>-29178.41687589651</v>
      </c>
      <c r="F16" s="17">
        <v>-29431.917594611488</v>
      </c>
      <c r="G16" s="17">
        <v>-29737.396194701254</v>
      </c>
      <c r="H16" s="17">
        <v>-30083.660867195955</v>
      </c>
      <c r="I16" s="17">
        <v>-30426.719466342001</v>
      </c>
      <c r="J16" s="17">
        <v>-30766.1182855734</v>
      </c>
      <c r="K16" s="17">
        <v>-31101.26781280254</v>
      </c>
      <c r="L16" s="17">
        <v>-31431.518650592345</v>
      </c>
      <c r="M16" s="17">
        <v>-31756.299116763839</v>
      </c>
      <c r="N16" s="17">
        <v>-32082.236056256057</v>
      </c>
      <c r="O16" s="98"/>
    </row>
    <row r="17" spans="1:18" x14ac:dyDescent="0.25">
      <c r="A17" s="102" t="s">
        <v>73</v>
      </c>
      <c r="C17" s="103"/>
      <c r="D17" s="15">
        <f>SUM(D7:D16)</f>
        <v>55298.801100000041</v>
      </c>
      <c r="E17" s="15">
        <f t="shared" ref="E17:N17" si="0">SUM(E7:E16)</f>
        <v>33412.995288219863</v>
      </c>
      <c r="F17" s="15">
        <f t="shared" si="0"/>
        <v>34782.394083593113</v>
      </c>
      <c r="G17" s="15">
        <f t="shared" si="0"/>
        <v>36536.571731638018</v>
      </c>
      <c r="H17" s="15">
        <f t="shared" si="0"/>
        <v>40754.054229488334</v>
      </c>
      <c r="I17" s="15">
        <f t="shared" si="0"/>
        <v>44055.406393669393</v>
      </c>
      <c r="J17" s="15">
        <f t="shared" si="0"/>
        <v>47393.177681835608</v>
      </c>
      <c r="K17" s="15">
        <f t="shared" si="0"/>
        <v>50954.696360823713</v>
      </c>
      <c r="L17" s="15">
        <f t="shared" si="0"/>
        <v>54745.468290983103</v>
      </c>
      <c r="M17" s="15">
        <f t="shared" si="0"/>
        <v>59119.607920685623</v>
      </c>
      <c r="N17" s="15">
        <f t="shared" si="0"/>
        <v>64396.535826903033</v>
      </c>
      <c r="O17" s="100"/>
    </row>
    <row r="18" spans="1:18" x14ac:dyDescent="0.25">
      <c r="A18" s="3"/>
      <c r="D18" s="91"/>
      <c r="F18" s="104"/>
      <c r="G18" s="105"/>
      <c r="H18" s="105"/>
      <c r="I18" s="105"/>
      <c r="J18" s="105"/>
      <c r="K18" s="104"/>
      <c r="L18" s="104"/>
      <c r="M18" s="104"/>
      <c r="N18" s="104"/>
      <c r="O18" s="106"/>
      <c r="Q18" s="90"/>
      <c r="R18" s="90"/>
    </row>
    <row r="19" spans="1:18" ht="17.399999999999999" x14ac:dyDescent="0.3">
      <c r="A19" s="11" t="s">
        <v>74</v>
      </c>
      <c r="B19" s="107"/>
      <c r="C19" s="108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06"/>
      <c r="P19" s="92"/>
      <c r="Q19" s="92"/>
    </row>
    <row r="20" spans="1:18" x14ac:dyDescent="0.25">
      <c r="A20" s="109" t="s">
        <v>68</v>
      </c>
      <c r="B20" s="110"/>
      <c r="C20" s="110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6"/>
      <c r="P20" s="92"/>
      <c r="Q20" s="92"/>
    </row>
    <row r="21" spans="1:18" ht="15.6" x14ac:dyDescent="0.3">
      <c r="A21" s="110" t="s">
        <v>75</v>
      </c>
      <c r="B21" s="111"/>
      <c r="C21" s="112"/>
      <c r="D21" s="14">
        <v>40000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98"/>
      <c r="P21" s="113"/>
      <c r="Q21" s="92"/>
    </row>
    <row r="22" spans="1:18" x14ac:dyDescent="0.25">
      <c r="A22" s="110" t="s">
        <v>76</v>
      </c>
      <c r="B22" s="114"/>
      <c r="C22" s="112"/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98"/>
      <c r="P22" s="113"/>
      <c r="Q22" s="92"/>
    </row>
    <row r="23" spans="1:18" x14ac:dyDescent="0.25">
      <c r="A23" s="110" t="s">
        <v>77</v>
      </c>
      <c r="B23" s="110"/>
      <c r="C23" s="112"/>
      <c r="D23" s="14">
        <v>1710</v>
      </c>
      <c r="E23" s="14">
        <v>1800</v>
      </c>
      <c r="F23" s="14">
        <v>2000.0000399999999</v>
      </c>
      <c r="G23" s="14">
        <v>999.99995999999987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98"/>
      <c r="P23" s="113"/>
      <c r="Q23" s="113"/>
    </row>
    <row r="24" spans="1:18" x14ac:dyDescent="0.25">
      <c r="A24" s="110" t="s">
        <v>78</v>
      </c>
      <c r="B24" s="110"/>
      <c r="C24" s="112"/>
      <c r="D24" s="14">
        <v>3625.1899600000002</v>
      </c>
      <c r="E24" s="14">
        <v>3842.9692999940003</v>
      </c>
      <c r="F24" s="14">
        <v>3837.2875649870002</v>
      </c>
      <c r="G24" s="14">
        <v>4375.0243891160007</v>
      </c>
      <c r="H24" s="14">
        <v>2818.8937438469998</v>
      </c>
      <c r="I24" s="14">
        <v>3863.8596374350004</v>
      </c>
      <c r="J24" s="14">
        <v>4909.9497743809998</v>
      </c>
      <c r="K24" s="14">
        <v>2004.7504800000006</v>
      </c>
      <c r="L24" s="14">
        <v>2054.8690000000001</v>
      </c>
      <c r="M24" s="14">
        <v>3135.248320443</v>
      </c>
      <c r="N24" s="14">
        <v>3187.9045853180269</v>
      </c>
      <c r="O24" s="98"/>
      <c r="P24" s="113"/>
      <c r="Q24" s="92"/>
    </row>
    <row r="25" spans="1:18" x14ac:dyDescent="0.25">
      <c r="A25" s="110" t="s">
        <v>79</v>
      </c>
      <c r="B25" s="110"/>
      <c r="C25" s="112"/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98"/>
      <c r="P25" s="113"/>
      <c r="Q25" s="92"/>
    </row>
    <row r="26" spans="1:18" ht="15" x14ac:dyDescent="0.25">
      <c r="A26" s="115" t="s">
        <v>39</v>
      </c>
      <c r="B26" s="116"/>
      <c r="C26" s="112"/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98"/>
      <c r="P26" s="113"/>
      <c r="Q26" s="92"/>
    </row>
    <row r="27" spans="1:18" ht="15" x14ac:dyDescent="0.25">
      <c r="A27" s="115"/>
      <c r="B27" s="116"/>
      <c r="C27" s="116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0"/>
      <c r="P27" s="113"/>
      <c r="Q27" s="92"/>
    </row>
    <row r="28" spans="1:18" ht="17.399999999999999" x14ac:dyDescent="0.3">
      <c r="A28" s="143" t="s">
        <v>98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O28" s="100"/>
    </row>
    <row r="29" spans="1:18" ht="17.399999999999999" x14ac:dyDescent="0.3">
      <c r="A29" s="117"/>
      <c r="B29" s="110"/>
      <c r="C29" s="110"/>
      <c r="D29" s="118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98"/>
    </row>
    <row r="30" spans="1:18" ht="17.399999999999999" x14ac:dyDescent="0.3">
      <c r="A30" s="120"/>
      <c r="B30" s="121"/>
      <c r="C30" s="121"/>
      <c r="D30" s="7" t="s">
        <v>1</v>
      </c>
      <c r="E30" s="7" t="s">
        <v>2</v>
      </c>
      <c r="F30" s="7" t="s">
        <v>3</v>
      </c>
      <c r="G30" s="7" t="s">
        <v>4</v>
      </c>
      <c r="H30" s="7" t="s">
        <v>5</v>
      </c>
      <c r="I30" s="7" t="s">
        <v>6</v>
      </c>
      <c r="J30" s="7" t="s">
        <v>7</v>
      </c>
      <c r="K30" s="7" t="s">
        <v>8</v>
      </c>
      <c r="L30" s="7" t="s">
        <v>9</v>
      </c>
      <c r="M30" s="7" t="s">
        <v>10</v>
      </c>
      <c r="N30" s="7" t="s">
        <v>11</v>
      </c>
      <c r="O30" s="98"/>
    </row>
    <row r="31" spans="1:18" x14ac:dyDescent="0.25">
      <c r="A31" s="122"/>
      <c r="B31" s="122"/>
      <c r="C31" s="122"/>
      <c r="D31" s="123" t="s">
        <v>12</v>
      </c>
      <c r="E31" s="123" t="s">
        <v>12</v>
      </c>
      <c r="F31" s="123" t="s">
        <v>12</v>
      </c>
      <c r="G31" s="123" t="s">
        <v>12</v>
      </c>
      <c r="H31" s="123" t="s">
        <v>12</v>
      </c>
      <c r="I31" s="123" t="s">
        <v>12</v>
      </c>
      <c r="J31" s="123" t="s">
        <v>12</v>
      </c>
      <c r="K31" s="123" t="s">
        <v>12</v>
      </c>
      <c r="L31" s="123" t="s">
        <v>12</v>
      </c>
      <c r="M31" s="123" t="s">
        <v>12</v>
      </c>
      <c r="N31" s="123" t="s">
        <v>12</v>
      </c>
      <c r="O31" s="98"/>
    </row>
    <row r="32" spans="1:18" ht="15" x14ac:dyDescent="0.25">
      <c r="A32" s="109" t="s">
        <v>71</v>
      </c>
      <c r="B32" s="124"/>
      <c r="C32" s="124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98"/>
      <c r="P32" s="113"/>
      <c r="Q32" s="92"/>
    </row>
    <row r="33" spans="1:17" x14ac:dyDescent="0.25">
      <c r="A33" s="118" t="s">
        <v>80</v>
      </c>
      <c r="B33" s="110"/>
      <c r="C33" s="112"/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98"/>
      <c r="P33" s="113"/>
      <c r="Q33" s="92"/>
    </row>
    <row r="34" spans="1:17" x14ac:dyDescent="0.25">
      <c r="A34" s="118" t="s">
        <v>81</v>
      </c>
      <c r="B34" s="110"/>
      <c r="C34" s="112"/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98"/>
      <c r="P34" s="113"/>
      <c r="Q34" s="92"/>
    </row>
    <row r="35" spans="1:17" x14ac:dyDescent="0.25">
      <c r="A35" s="118" t="s">
        <v>82</v>
      </c>
      <c r="B35" s="110"/>
      <c r="C35" s="112"/>
      <c r="D35" s="14">
        <v>-80622.978000000003</v>
      </c>
      <c r="E35" s="14">
        <v>-51860.951989999987</v>
      </c>
      <c r="F35" s="14">
        <v>-45499.087599999984</v>
      </c>
      <c r="G35" s="14">
        <v>-44885.528960000003</v>
      </c>
      <c r="H35" s="14">
        <v>-38658.214289999989</v>
      </c>
      <c r="I35" s="14">
        <v>-39658.326349999996</v>
      </c>
      <c r="J35" s="14">
        <v>-40569.362640000007</v>
      </c>
      <c r="K35" s="14">
        <v>-43432.705200000004</v>
      </c>
      <c r="L35" s="14">
        <v>-42683.81</v>
      </c>
      <c r="M35" s="14">
        <v>-38674.396910000003</v>
      </c>
      <c r="N35" s="14">
        <v>-39381.807904249996</v>
      </c>
      <c r="O35" s="100"/>
      <c r="P35" s="113"/>
      <c r="Q35" s="92"/>
    </row>
    <row r="36" spans="1:17" x14ac:dyDescent="0.25">
      <c r="A36" s="118" t="s">
        <v>83</v>
      </c>
      <c r="B36" s="110"/>
      <c r="C36" s="112"/>
      <c r="D36" s="14">
        <v>-1966</v>
      </c>
      <c r="E36" s="14">
        <v>-2319.9999600000001</v>
      </c>
      <c r="F36" s="14">
        <v>-2019.9999600000001</v>
      </c>
      <c r="G36" s="14">
        <v>-2619.9999600000006</v>
      </c>
      <c r="H36" s="14">
        <v>-1020</v>
      </c>
      <c r="I36" s="14">
        <v>-2019.9999600000001</v>
      </c>
      <c r="J36" s="14">
        <v>-3020.0000399999994</v>
      </c>
      <c r="K36" s="14">
        <v>-20.000040000000002</v>
      </c>
      <c r="L36" s="14">
        <v>-20</v>
      </c>
      <c r="M36" s="14">
        <v>-1100.0000400000004</v>
      </c>
      <c r="N36" s="14">
        <v>-1000</v>
      </c>
      <c r="O36" s="106"/>
      <c r="P36" s="113"/>
      <c r="Q36" s="92"/>
    </row>
    <row r="37" spans="1:17" x14ac:dyDescent="0.25">
      <c r="A37" s="118" t="s">
        <v>84</v>
      </c>
      <c r="B37" s="110"/>
      <c r="C37" s="112"/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25"/>
      <c r="P37" s="113"/>
      <c r="Q37" s="92"/>
    </row>
    <row r="38" spans="1:17" x14ac:dyDescent="0.25">
      <c r="A38" s="110" t="s">
        <v>85</v>
      </c>
      <c r="B38" s="110"/>
      <c r="C38" s="126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25"/>
      <c r="P38" s="113"/>
      <c r="Q38" s="92"/>
    </row>
    <row r="39" spans="1:17" x14ac:dyDescent="0.25">
      <c r="A39" s="127" t="s">
        <v>86</v>
      </c>
      <c r="B39" s="110"/>
      <c r="C39" s="14">
        <f>SUM(C21:C38)</f>
        <v>0</v>
      </c>
      <c r="D39" s="14">
        <f>SUM(D21:D38)</f>
        <v>-37253.788039999999</v>
      </c>
      <c r="E39" s="14">
        <f t="shared" ref="E39:N39" si="1">SUM(E21:E38)</f>
        <v>-48537.982650005986</v>
      </c>
      <c r="F39" s="14">
        <f t="shared" si="1"/>
        <v>-41681.799955012983</v>
      </c>
      <c r="G39" s="14">
        <f t="shared" si="1"/>
        <v>-42130.504570884004</v>
      </c>
      <c r="H39" s="14">
        <f t="shared" si="1"/>
        <v>-36859.320546152987</v>
      </c>
      <c r="I39" s="14">
        <f t="shared" si="1"/>
        <v>-37814.466672564995</v>
      </c>
      <c r="J39" s="14">
        <f t="shared" si="1"/>
        <v>-38679.412905619007</v>
      </c>
      <c r="K39" s="14">
        <f t="shared" si="1"/>
        <v>-41447.954760000001</v>
      </c>
      <c r="L39" s="14">
        <f t="shared" si="1"/>
        <v>-40648.940999999999</v>
      </c>
      <c r="M39" s="14">
        <f t="shared" si="1"/>
        <v>-36639.148629556999</v>
      </c>
      <c r="N39" s="14">
        <f t="shared" si="1"/>
        <v>-37193.903318931967</v>
      </c>
      <c r="O39" s="128"/>
      <c r="P39" s="113"/>
      <c r="Q39" s="92"/>
    </row>
    <row r="40" spans="1:17" ht="15" x14ac:dyDescent="0.25">
      <c r="A40" s="115"/>
      <c r="B40" s="116"/>
      <c r="C40" s="116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1"/>
    </row>
    <row r="41" spans="1:17" ht="15.6" x14ac:dyDescent="0.3">
      <c r="A41" s="111" t="s">
        <v>87</v>
      </c>
      <c r="B41" s="111"/>
      <c r="C41" s="111"/>
      <c r="D41" s="14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06"/>
    </row>
    <row r="42" spans="1:17" x14ac:dyDescent="0.25">
      <c r="A42" s="109" t="s">
        <v>68</v>
      </c>
      <c r="B42" s="114"/>
      <c r="C42" s="114"/>
      <c r="D42" s="132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06"/>
    </row>
    <row r="43" spans="1:17" x14ac:dyDescent="0.25">
      <c r="A43" s="110" t="s">
        <v>88</v>
      </c>
      <c r="B43" s="110"/>
      <c r="C43" s="112"/>
      <c r="D43" s="14">
        <v>6596.7430399999994</v>
      </c>
      <c r="E43" s="14">
        <v>15563.20284</v>
      </c>
      <c r="F43" s="14">
        <v>12611.543320000001</v>
      </c>
      <c r="G43" s="14">
        <v>14119.44212</v>
      </c>
      <c r="H43" s="14">
        <v>3257.7781199999999</v>
      </c>
      <c r="I43" s="14">
        <v>4918.4769999999999</v>
      </c>
      <c r="J43" s="14">
        <v>3576.9869199999998</v>
      </c>
      <c r="K43" s="14">
        <v>3591.7409199999997</v>
      </c>
      <c r="L43" s="14">
        <v>967.00099999999998</v>
      </c>
      <c r="M43" s="14">
        <v>266.20092</v>
      </c>
      <c r="N43" s="14">
        <v>0</v>
      </c>
      <c r="O43" s="98"/>
    </row>
    <row r="44" spans="1:17" x14ac:dyDescent="0.25">
      <c r="A44" s="110" t="s">
        <v>89</v>
      </c>
      <c r="B44" s="110"/>
      <c r="C44" s="112"/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98"/>
    </row>
    <row r="45" spans="1:17" ht="15" x14ac:dyDescent="0.25">
      <c r="A45" s="109" t="s">
        <v>71</v>
      </c>
      <c r="B45" s="124"/>
      <c r="C45" s="133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06"/>
    </row>
    <row r="46" spans="1:17" x14ac:dyDescent="0.25">
      <c r="A46" s="118" t="s">
        <v>90</v>
      </c>
      <c r="B46" s="110"/>
      <c r="C46" s="112"/>
      <c r="D46" s="14">
        <v>-10990.7245</v>
      </c>
      <c r="E46" s="14">
        <v>-5747.9806234672888</v>
      </c>
      <c r="F46" s="14">
        <v>-7183.1613640424675</v>
      </c>
      <c r="G46" s="14">
        <v>-7805.7555169426478</v>
      </c>
      <c r="H46" s="14">
        <v>-8376.2760406376801</v>
      </c>
      <c r="I46" s="14">
        <v>-8495.1547316630731</v>
      </c>
      <c r="J46" s="14">
        <v>-8740.5156067758053</v>
      </c>
      <c r="K46" s="14">
        <v>-8121.6004102974121</v>
      </c>
      <c r="L46" s="14">
        <v>-8731.273893918109</v>
      </c>
      <c r="M46" s="14">
        <v>-8311.2141055260872</v>
      </c>
      <c r="N46" s="14">
        <v>-7541.7893577893419</v>
      </c>
      <c r="O46" s="98"/>
    </row>
    <row r="47" spans="1:17" x14ac:dyDescent="0.25">
      <c r="A47" s="118" t="s">
        <v>91</v>
      </c>
      <c r="B47" s="110"/>
      <c r="C47" s="112"/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98"/>
    </row>
    <row r="48" spans="1:17" x14ac:dyDescent="0.25">
      <c r="A48" s="118" t="s">
        <v>92</v>
      </c>
      <c r="B48" s="110"/>
      <c r="C48" s="126"/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98"/>
    </row>
    <row r="49" spans="1:15" x14ac:dyDescent="0.25">
      <c r="A49" s="127" t="s">
        <v>93</v>
      </c>
      <c r="B49" s="110"/>
      <c r="C49" s="14">
        <f>SUM(C43:C48)</f>
        <v>0</v>
      </c>
      <c r="D49" s="14">
        <f>SUM(D43:D48)</f>
        <v>-4393.9814600000009</v>
      </c>
      <c r="E49" s="14">
        <f t="shared" ref="E49:N49" si="2">SUM(E43:E48)</f>
        <v>9815.2222165327112</v>
      </c>
      <c r="F49" s="14">
        <f t="shared" si="2"/>
        <v>5428.3819559575331</v>
      </c>
      <c r="G49" s="14">
        <f t="shared" si="2"/>
        <v>6313.6866030573519</v>
      </c>
      <c r="H49" s="14">
        <f t="shared" si="2"/>
        <v>-5118.4979206376802</v>
      </c>
      <c r="I49" s="14">
        <f t="shared" si="2"/>
        <v>-3576.6777316630732</v>
      </c>
      <c r="J49" s="14">
        <f t="shared" si="2"/>
        <v>-5163.5286867758059</v>
      </c>
      <c r="K49" s="14">
        <f t="shared" si="2"/>
        <v>-4529.8594902974128</v>
      </c>
      <c r="L49" s="14">
        <f t="shared" si="2"/>
        <v>-7764.2728939181088</v>
      </c>
      <c r="M49" s="14">
        <f t="shared" si="2"/>
        <v>-8045.013185526087</v>
      </c>
      <c r="N49" s="14">
        <f t="shared" si="2"/>
        <v>-7541.7893577893419</v>
      </c>
      <c r="O49" s="100"/>
    </row>
    <row r="50" spans="1:15" ht="15" x14ac:dyDescent="0.25">
      <c r="A50" s="115"/>
      <c r="B50" s="116"/>
      <c r="C50" s="116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06"/>
    </row>
    <row r="51" spans="1:15" ht="15.6" x14ac:dyDescent="0.3">
      <c r="A51" s="134" t="s">
        <v>94</v>
      </c>
      <c r="B51" s="116"/>
      <c r="C51" s="129"/>
      <c r="D51" s="129">
        <f t="shared" ref="D51:N51" si="3">D17+D39+D49</f>
        <v>13651.03160000004</v>
      </c>
      <c r="E51" s="129">
        <f t="shared" si="3"/>
        <v>-5309.7651452534119</v>
      </c>
      <c r="F51" s="129">
        <f t="shared" si="3"/>
        <v>-1471.0239154623359</v>
      </c>
      <c r="G51" s="129">
        <f t="shared" si="3"/>
        <v>719.75376381136539</v>
      </c>
      <c r="H51" s="129">
        <f t="shared" si="3"/>
        <v>-1223.7642373023327</v>
      </c>
      <c r="I51" s="129">
        <f t="shared" si="3"/>
        <v>2664.2619894413247</v>
      </c>
      <c r="J51" s="129">
        <f t="shared" si="3"/>
        <v>3550.2360894407957</v>
      </c>
      <c r="K51" s="129">
        <f t="shared" si="3"/>
        <v>4976.8821105262996</v>
      </c>
      <c r="L51" s="129">
        <f t="shared" si="3"/>
        <v>6332.2543970649949</v>
      </c>
      <c r="M51" s="129">
        <f t="shared" si="3"/>
        <v>14435.446105602536</v>
      </c>
      <c r="N51" s="129">
        <f t="shared" si="3"/>
        <v>19660.843150181725</v>
      </c>
      <c r="O51" s="98"/>
    </row>
    <row r="52" spans="1:15" ht="15" x14ac:dyDescent="0.25">
      <c r="A52" s="115"/>
      <c r="B52" s="116"/>
      <c r="C52" s="112"/>
      <c r="D52" s="129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98"/>
    </row>
    <row r="53" spans="1:15" x14ac:dyDescent="0.25">
      <c r="A53" s="116" t="s">
        <v>95</v>
      </c>
      <c r="B53" s="116"/>
      <c r="C53" s="135"/>
      <c r="D53" s="132">
        <v>15245</v>
      </c>
      <c r="E53" s="132">
        <f>D55</f>
        <v>28896.031600000038</v>
      </c>
      <c r="F53" s="132">
        <f t="shared" ref="F53:N53" si="4">E55</f>
        <v>23586.266454746627</v>
      </c>
      <c r="G53" s="132">
        <f t="shared" si="4"/>
        <v>22115.242539284292</v>
      </c>
      <c r="H53" s="132">
        <f t="shared" si="4"/>
        <v>22834.996303095657</v>
      </c>
      <c r="I53" s="132">
        <f t="shared" si="4"/>
        <v>21611.232065793323</v>
      </c>
      <c r="J53" s="132">
        <f t="shared" si="4"/>
        <v>24275.494055234649</v>
      </c>
      <c r="K53" s="132">
        <f t="shared" si="4"/>
        <v>27825.730144675443</v>
      </c>
      <c r="L53" s="132">
        <f t="shared" si="4"/>
        <v>32802.61225520174</v>
      </c>
      <c r="M53" s="132">
        <f t="shared" si="4"/>
        <v>39134.866652266734</v>
      </c>
      <c r="N53" s="132">
        <f t="shared" si="4"/>
        <v>53570.312757869266</v>
      </c>
      <c r="O53" s="98"/>
    </row>
    <row r="54" spans="1:15" ht="15" x14ac:dyDescent="0.25">
      <c r="A54" s="115"/>
      <c r="B54" s="116"/>
      <c r="C54" s="136"/>
      <c r="D54" s="129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00"/>
    </row>
    <row r="55" spans="1:15" x14ac:dyDescent="0.25">
      <c r="A55" s="137" t="s">
        <v>96</v>
      </c>
      <c r="B55" s="110"/>
      <c r="C55" s="138"/>
      <c r="D55" s="132">
        <f t="shared" ref="D55:N55" si="5">D51+D53</f>
        <v>28896.031600000038</v>
      </c>
      <c r="E55" s="132">
        <f t="shared" si="5"/>
        <v>23586.266454746627</v>
      </c>
      <c r="F55" s="132">
        <f t="shared" si="5"/>
        <v>22115.242539284292</v>
      </c>
      <c r="G55" s="132">
        <f t="shared" si="5"/>
        <v>22834.996303095657</v>
      </c>
      <c r="H55" s="132">
        <f t="shared" si="5"/>
        <v>21611.232065793323</v>
      </c>
      <c r="I55" s="132">
        <f t="shared" si="5"/>
        <v>24275.494055234649</v>
      </c>
      <c r="J55" s="132">
        <f t="shared" si="5"/>
        <v>27825.730144675443</v>
      </c>
      <c r="K55" s="132">
        <f t="shared" si="5"/>
        <v>32802.61225520174</v>
      </c>
      <c r="L55" s="132">
        <f t="shared" si="5"/>
        <v>39134.866652266734</v>
      </c>
      <c r="M55" s="132">
        <f t="shared" si="5"/>
        <v>53570.312757869266</v>
      </c>
      <c r="N55" s="132">
        <f t="shared" si="5"/>
        <v>73231.155908050991</v>
      </c>
      <c r="O55" s="139"/>
    </row>
    <row r="56" spans="1:15" x14ac:dyDescent="0.25">
      <c r="O56" s="140"/>
    </row>
  </sheetData>
  <mergeCells count="2">
    <mergeCell ref="A1:M1"/>
    <mergeCell ref="A28:M28"/>
  </mergeCells>
  <pageMargins left="0.70866141732283472" right="0.70866141732283472" top="0.74803149606299213" bottom="0.74803149606299213" header="0.31496062992125984" footer="0.31496062992125984"/>
  <pageSetup paperSize="9" scale="81" fitToHeight="6" orientation="landscape" r:id="rId1"/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workbookViewId="0">
      <selection activeCell="A32" sqref="A32"/>
    </sheetView>
  </sheetViews>
  <sheetFormatPr defaultColWidth="8.90625" defaultRowHeight="13.8" x14ac:dyDescent="0.25"/>
  <cols>
    <col min="1" max="1" width="42.1796875" style="4" bestFit="1" customWidth="1"/>
    <col min="2" max="2" width="2" style="3" customWidth="1"/>
    <col min="3" max="3" width="11" style="3" hidden="1" customWidth="1"/>
    <col min="4" max="14" width="8.36328125" style="4" customWidth="1"/>
    <col min="15" max="15" width="8.90625" style="3"/>
    <col min="16" max="17" width="6.81640625" style="4" bestFit="1" customWidth="1"/>
    <col min="18" max="18" width="7.08984375" style="4" bestFit="1" customWidth="1"/>
    <col min="19" max="20" width="6.6328125" style="4" bestFit="1" customWidth="1"/>
    <col min="21" max="24" width="6.81640625" style="4" bestFit="1" customWidth="1"/>
    <col min="25" max="25" width="11.81640625" style="4" bestFit="1" customWidth="1"/>
    <col min="26" max="16384" width="8.90625" style="4"/>
  </cols>
  <sheetData>
    <row r="1" spans="1:24" ht="17.399999999999999" x14ac:dyDescent="0.3">
      <c r="A1" s="141" t="s">
        <v>99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"/>
    </row>
    <row r="2" spans="1:24" ht="17.399999999999999" x14ac:dyDescent="0.3">
      <c r="A2" s="2"/>
    </row>
    <row r="3" spans="1:24" ht="17.399999999999999" x14ac:dyDescent="0.3">
      <c r="A3" s="5"/>
      <c r="B3" s="6"/>
      <c r="C3" s="6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31"/>
    </row>
    <row r="4" spans="1:24" x14ac:dyDescent="0.25">
      <c r="A4" s="8"/>
      <c r="B4" s="8"/>
      <c r="C4" s="8"/>
      <c r="D4" s="9" t="s">
        <v>12</v>
      </c>
      <c r="E4" s="9" t="s">
        <v>12</v>
      </c>
      <c r="F4" s="9" t="s">
        <v>12</v>
      </c>
      <c r="G4" s="9" t="s">
        <v>12</v>
      </c>
      <c r="H4" s="9" t="s">
        <v>12</v>
      </c>
      <c r="I4" s="9" t="s">
        <v>12</v>
      </c>
      <c r="J4" s="9" t="s">
        <v>12</v>
      </c>
      <c r="K4" s="9" t="s">
        <v>12</v>
      </c>
      <c r="L4" s="9" t="s">
        <v>12</v>
      </c>
      <c r="M4" s="9" t="s">
        <v>12</v>
      </c>
      <c r="N4" s="9" t="s">
        <v>12</v>
      </c>
      <c r="O4" s="32"/>
    </row>
    <row r="5" spans="1:24" ht="15.6" x14ac:dyDescent="0.3">
      <c r="A5" s="10" t="s">
        <v>13</v>
      </c>
      <c r="B5" s="11"/>
      <c r="C5" s="11"/>
    </row>
    <row r="6" spans="1:24" x14ac:dyDescent="0.25">
      <c r="A6" s="12" t="s">
        <v>14</v>
      </c>
      <c r="B6" s="13"/>
      <c r="C6" s="13"/>
    </row>
    <row r="7" spans="1:24" x14ac:dyDescent="0.25">
      <c r="A7" s="4" t="s">
        <v>15</v>
      </c>
      <c r="D7" s="14">
        <v>77611.000000000015</v>
      </c>
      <c r="E7" s="14">
        <v>86221.179049999977</v>
      </c>
      <c r="F7" s="14">
        <v>97124.428714999871</v>
      </c>
      <c r="G7" s="14">
        <v>100365.53860187519</v>
      </c>
      <c r="H7" s="14">
        <v>103712.25825817147</v>
      </c>
      <c r="I7" s="14">
        <v>107168.10305375121</v>
      </c>
      <c r="J7" s="14">
        <v>110736.70994707284</v>
      </c>
      <c r="K7" s="14">
        <v>114421.83961592118</v>
      </c>
      <c r="L7" s="14">
        <v>118227.38331701994</v>
      </c>
      <c r="M7" s="14">
        <v>122157.36579561378</v>
      </c>
      <c r="N7" s="14">
        <v>126206.15998010793</v>
      </c>
      <c r="O7" s="33"/>
      <c r="P7" s="34"/>
      <c r="Q7" s="34"/>
      <c r="R7" s="34"/>
      <c r="S7" s="34"/>
      <c r="T7" s="34"/>
      <c r="U7" s="34"/>
      <c r="V7" s="34"/>
      <c r="W7" s="34"/>
      <c r="X7" s="34"/>
    </row>
    <row r="8" spans="1:24" x14ac:dyDescent="0.25">
      <c r="A8" s="4" t="s">
        <v>16</v>
      </c>
      <c r="D8" s="14">
        <v>61650.756239999908</v>
      </c>
      <c r="E8" s="14">
        <v>58938.681320000112</v>
      </c>
      <c r="F8" s="14">
        <v>61170.968290000528</v>
      </c>
      <c r="G8" s="14">
        <v>63490.862269999532</v>
      </c>
      <c r="H8" s="14">
        <v>65901.896412397895</v>
      </c>
      <c r="I8" s="14">
        <v>68407.756786994083</v>
      </c>
      <c r="J8" s="14">
        <v>70731.824666528555</v>
      </c>
      <c r="K8" s="14">
        <v>73137.516467406953</v>
      </c>
      <c r="L8" s="14">
        <v>75627.810858143668</v>
      </c>
      <c r="M8" s="14">
        <v>78205.796987502457</v>
      </c>
      <c r="N8" s="14">
        <v>80908.432650380739</v>
      </c>
      <c r="P8" s="34"/>
      <c r="Q8" s="34"/>
      <c r="R8" s="34"/>
      <c r="S8" s="34"/>
      <c r="T8" s="34"/>
      <c r="U8" s="34"/>
      <c r="V8" s="34"/>
      <c r="W8" s="34"/>
      <c r="X8" s="34"/>
    </row>
    <row r="9" spans="1:24" x14ac:dyDescent="0.25">
      <c r="A9" s="4" t="s">
        <v>17</v>
      </c>
      <c r="D9" s="14">
        <v>4868</v>
      </c>
      <c r="E9" s="14">
        <v>3172.6808200000005</v>
      </c>
      <c r="F9" s="14">
        <v>3054.642960000001</v>
      </c>
      <c r="G9" s="14">
        <v>3110.9319699999992</v>
      </c>
      <c r="H9" s="14">
        <v>3269.5814800000016</v>
      </c>
      <c r="I9" s="14">
        <v>3436.6264199999991</v>
      </c>
      <c r="J9" s="14">
        <v>3715.1028200000014</v>
      </c>
      <c r="K9" s="14">
        <v>4026.0472299999969</v>
      </c>
      <c r="L9" s="14">
        <v>4354.4971399999977</v>
      </c>
      <c r="M9" s="14">
        <v>4760.4913199999974</v>
      </c>
      <c r="N9" s="14">
        <v>5379.0641744172844</v>
      </c>
      <c r="P9" s="34"/>
      <c r="Q9" s="34"/>
      <c r="R9" s="34"/>
      <c r="S9" s="34"/>
      <c r="T9" s="34"/>
      <c r="U9" s="34"/>
      <c r="V9" s="34"/>
      <c r="W9" s="34"/>
      <c r="X9" s="34"/>
    </row>
    <row r="10" spans="1:24" x14ac:dyDescent="0.25">
      <c r="A10" s="4" t="s">
        <v>18</v>
      </c>
      <c r="D10" s="14">
        <v>6436.2437600001022</v>
      </c>
      <c r="E10" s="14">
        <v>6775.3717399999987</v>
      </c>
      <c r="F10" s="14">
        <v>7014.2514600000322</v>
      </c>
      <c r="G10" s="14">
        <v>7211.0690400000676</v>
      </c>
      <c r="H10" s="14">
        <v>8766.8434000000107</v>
      </c>
      <c r="I10" s="14">
        <v>9043.407910000049</v>
      </c>
      <c r="J10" s="14">
        <v>9331.641832000023</v>
      </c>
      <c r="K10" s="14">
        <v>9632.0307924799708</v>
      </c>
      <c r="L10" s="14">
        <v>9945.089956179203</v>
      </c>
      <c r="M10" s="14">
        <v>10271.35121202634</v>
      </c>
      <c r="N10" s="14">
        <v>10612.219067971155</v>
      </c>
      <c r="P10" s="34"/>
      <c r="Q10" s="34"/>
      <c r="R10" s="34"/>
      <c r="S10" s="34"/>
      <c r="T10" s="34"/>
      <c r="U10" s="34"/>
      <c r="V10" s="34"/>
      <c r="W10" s="34"/>
      <c r="X10" s="34"/>
    </row>
    <row r="11" spans="1:24" x14ac:dyDescent="0.25">
      <c r="A11" s="4" t="s">
        <v>19</v>
      </c>
      <c r="D11" s="14">
        <v>18907</v>
      </c>
      <c r="E11" s="14">
        <v>16331.560483169989</v>
      </c>
      <c r="F11" s="14">
        <v>16633.886802433401</v>
      </c>
      <c r="G11" s="14">
        <v>16944.14232708206</v>
      </c>
      <c r="H11" s="14">
        <v>17261.742898623699</v>
      </c>
      <c r="I11" s="14">
        <v>17586.988404596188</v>
      </c>
      <c r="J11" s="14">
        <v>17920.793818888098</v>
      </c>
      <c r="K11" s="14">
        <v>18263.118372065866</v>
      </c>
      <c r="L11" s="14">
        <v>18621.665761707176</v>
      </c>
      <c r="M11" s="14">
        <v>18994.812982741325</v>
      </c>
      <c r="N11" s="14">
        <v>19384.934041235781</v>
      </c>
      <c r="P11" s="34"/>
      <c r="Q11" s="34"/>
      <c r="R11" s="34"/>
      <c r="S11" s="34"/>
      <c r="T11" s="34"/>
      <c r="U11" s="34"/>
      <c r="V11" s="34"/>
      <c r="W11" s="34"/>
      <c r="X11" s="34"/>
    </row>
    <row r="12" spans="1:24" x14ac:dyDescent="0.25">
      <c r="A12" s="4" t="s">
        <v>20</v>
      </c>
      <c r="D12" s="14">
        <v>27044.000000000004</v>
      </c>
      <c r="E12" s="14">
        <v>5912.5306299999984</v>
      </c>
      <c r="F12" s="14">
        <v>5000.7983600000016</v>
      </c>
      <c r="G12" s="14">
        <v>3588.8290400000014</v>
      </c>
      <c r="H12" s="14">
        <v>3735.2998399999997</v>
      </c>
      <c r="I12" s="14">
        <v>3723.4322200000011</v>
      </c>
      <c r="J12" s="14">
        <v>3793.2681399999951</v>
      </c>
      <c r="K12" s="14">
        <v>3864.8497099999981</v>
      </c>
      <c r="L12" s="14">
        <v>3938.220949999999</v>
      </c>
      <c r="M12" s="14">
        <v>4013.4262799999979</v>
      </c>
      <c r="N12" s="14">
        <v>4090.5117384062596</v>
      </c>
      <c r="P12" s="34"/>
      <c r="Q12" s="34"/>
      <c r="R12" s="34"/>
      <c r="S12" s="34"/>
      <c r="T12" s="34"/>
      <c r="U12" s="34"/>
      <c r="V12" s="34"/>
      <c r="W12" s="34"/>
      <c r="X12" s="34"/>
    </row>
    <row r="13" spans="1:24" x14ac:dyDescent="0.25">
      <c r="A13" s="12" t="s">
        <v>21</v>
      </c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24" x14ac:dyDescent="0.25">
      <c r="A14" s="3" t="s">
        <v>22</v>
      </c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24" ht="15" x14ac:dyDescent="0.25">
      <c r="A15" s="18" t="s">
        <v>23</v>
      </c>
      <c r="B15" s="18"/>
      <c r="C15" s="17"/>
      <c r="D15" s="16">
        <f>SUM(D7:D14)</f>
        <v>196517.00000000003</v>
      </c>
      <c r="E15" s="17">
        <f>SUM(E7:E14)</f>
        <v>177352.00404317008</v>
      </c>
      <c r="F15" s="17">
        <f t="shared" ref="F15:N15" si="0">SUM(F7:F14)</f>
        <v>189998.97658743383</v>
      </c>
      <c r="G15" s="17">
        <f t="shared" si="0"/>
        <v>194711.37324895684</v>
      </c>
      <c r="H15" s="17">
        <f t="shared" si="0"/>
        <v>202647.62228919304</v>
      </c>
      <c r="I15" s="17">
        <f t="shared" si="0"/>
        <v>209366.31479534149</v>
      </c>
      <c r="J15" s="17">
        <f t="shared" si="0"/>
        <v>216229.34122448953</v>
      </c>
      <c r="K15" s="17">
        <f t="shared" si="0"/>
        <v>223345.40218787396</v>
      </c>
      <c r="L15" s="17">
        <f t="shared" si="0"/>
        <v>230714.66798304996</v>
      </c>
      <c r="M15" s="17">
        <f t="shared" si="0"/>
        <v>238403.24457788389</v>
      </c>
      <c r="N15" s="17">
        <f t="shared" si="0"/>
        <v>246581.32165251917</v>
      </c>
      <c r="P15" s="35"/>
      <c r="Q15" s="35"/>
    </row>
    <row r="16" spans="1:24" x14ac:dyDescent="0.25">
      <c r="A16" s="3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24" ht="15.6" x14ac:dyDescent="0.3">
      <c r="A17" s="11" t="s">
        <v>24</v>
      </c>
      <c r="B17" s="11"/>
      <c r="C17" s="11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24" x14ac:dyDescent="0.25">
      <c r="A18" s="3" t="s">
        <v>25</v>
      </c>
      <c r="D18" s="19">
        <v>60945.999999999985</v>
      </c>
      <c r="E18" s="19">
        <v>62210.357119998669</v>
      </c>
      <c r="F18" s="19">
        <v>64057.766279998985</v>
      </c>
      <c r="G18" s="19">
        <v>65762.487094998156</v>
      </c>
      <c r="H18" s="19">
        <v>67507.342235376025</v>
      </c>
      <c r="I18" s="19">
        <v>69295.838920379974</v>
      </c>
      <c r="J18" s="19">
        <v>71129.066484991505</v>
      </c>
      <c r="K18" s="19">
        <v>73008.140120932498</v>
      </c>
      <c r="L18" s="19">
        <v>74934.201154207592</v>
      </c>
      <c r="M18" s="19">
        <v>76591.474953595229</v>
      </c>
      <c r="N18" s="19">
        <v>78283.619049879897</v>
      </c>
      <c r="P18" s="34"/>
      <c r="Q18" s="34"/>
      <c r="R18" s="34"/>
      <c r="S18" s="34"/>
      <c r="T18" s="34"/>
      <c r="U18" s="34"/>
      <c r="V18" s="34"/>
      <c r="W18" s="34"/>
      <c r="X18" s="34"/>
    </row>
    <row r="19" spans="1:24" x14ac:dyDescent="0.25">
      <c r="A19" s="3" t="s">
        <v>26</v>
      </c>
      <c r="D19" s="19">
        <v>2021</v>
      </c>
      <c r="E19" s="19">
        <v>1705.3849959062638</v>
      </c>
      <c r="F19" s="19">
        <v>2141.120033638369</v>
      </c>
      <c r="G19" s="19">
        <v>2341.2924423293548</v>
      </c>
      <c r="H19" s="19">
        <v>2542.5942069385414</v>
      </c>
      <c r="I19" s="19">
        <v>2301.1843956729012</v>
      </c>
      <c r="J19" s="19">
        <v>2126.5244416909445</v>
      </c>
      <c r="K19" s="19">
        <v>1912.3189895952141</v>
      </c>
      <c r="L19" s="19">
        <v>1724.155563944382</v>
      </c>
      <c r="M19" s="19">
        <v>1415.0813985154589</v>
      </c>
      <c r="N19" s="19">
        <v>758.66748245589952</v>
      </c>
      <c r="P19" s="34"/>
      <c r="Q19" s="34"/>
      <c r="R19" s="34"/>
      <c r="S19" s="34"/>
      <c r="T19" s="34"/>
      <c r="U19" s="34"/>
      <c r="V19" s="34"/>
      <c r="W19" s="34"/>
      <c r="X19" s="34"/>
    </row>
    <row r="20" spans="1:24" x14ac:dyDescent="0.25">
      <c r="A20" s="3" t="s">
        <v>27</v>
      </c>
      <c r="D20" s="19">
        <v>51486.000000000022</v>
      </c>
      <c r="E20" s="19">
        <v>43270.905080453806</v>
      </c>
      <c r="F20" s="19">
        <v>44525.740326243053</v>
      </c>
      <c r="G20" s="19">
        <v>45568.372182870298</v>
      </c>
      <c r="H20" s="19">
        <v>46625.617177085871</v>
      </c>
      <c r="I20" s="19">
        <v>47699.844668767204</v>
      </c>
      <c r="J20" s="19">
        <v>48791.041981139242</v>
      </c>
      <c r="K20" s="19">
        <v>49899.099386971546</v>
      </c>
      <c r="L20" s="19">
        <v>50987.331557307523</v>
      </c>
      <c r="M20" s="19">
        <v>52165.380101062809</v>
      </c>
      <c r="N20" s="19">
        <v>53309.877373649084</v>
      </c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25">
      <c r="A21" s="3" t="s">
        <v>28</v>
      </c>
      <c r="D21" s="19">
        <v>39974.000000000007</v>
      </c>
      <c r="E21" s="19">
        <v>40289.9746075</v>
      </c>
      <c r="F21" s="19">
        <v>41297.223972687498</v>
      </c>
      <c r="G21" s="19">
        <v>42329.654572004671</v>
      </c>
      <c r="H21" s="19">
        <v>43387.895936304783</v>
      </c>
      <c r="I21" s="19">
        <v>44472.593334712423</v>
      </c>
      <c r="J21" s="19">
        <v>45584.408168080219</v>
      </c>
      <c r="K21" s="19">
        <v>46724.018372282226</v>
      </c>
      <c r="L21" s="19">
        <v>47892.118831589265</v>
      </c>
      <c r="M21" s="19">
        <v>49089.421802378987</v>
      </c>
      <c r="N21" s="19">
        <v>50316.657347438471</v>
      </c>
      <c r="P21" s="34"/>
      <c r="Q21" s="34"/>
      <c r="R21" s="34"/>
      <c r="S21" s="34"/>
      <c r="T21" s="34"/>
      <c r="U21" s="34"/>
      <c r="V21" s="34"/>
      <c r="W21" s="34"/>
      <c r="X21" s="34"/>
    </row>
    <row r="22" spans="1:24" s="42" customFormat="1" ht="25.5" customHeight="1" x14ac:dyDescent="0.25">
      <c r="A22" s="40" t="s">
        <v>29</v>
      </c>
      <c r="B22" s="40"/>
      <c r="C22" s="40"/>
      <c r="D22" s="43">
        <v>26378.999999999953</v>
      </c>
      <c r="E22" s="43">
        <v>29178.41687589651</v>
      </c>
      <c r="F22" s="43">
        <v>29431.917594611488</v>
      </c>
      <c r="G22" s="43">
        <v>29737.396194701254</v>
      </c>
      <c r="H22" s="43">
        <v>30083.660867195955</v>
      </c>
      <c r="I22" s="43">
        <v>30426.719466342001</v>
      </c>
      <c r="J22" s="43">
        <v>30766.1182855734</v>
      </c>
      <c r="K22" s="43">
        <v>31101.26781280254</v>
      </c>
      <c r="L22" s="43">
        <v>31431.518650592345</v>
      </c>
      <c r="M22" s="43">
        <v>31756.299116763839</v>
      </c>
      <c r="N22" s="43">
        <v>32082.236056256057</v>
      </c>
      <c r="O22" s="40"/>
      <c r="P22" s="41"/>
      <c r="Q22" s="41"/>
      <c r="R22" s="41"/>
      <c r="S22" s="41"/>
      <c r="T22" s="41"/>
      <c r="U22" s="41"/>
      <c r="V22" s="41"/>
      <c r="W22" s="41"/>
      <c r="X22" s="41"/>
    </row>
    <row r="23" spans="1:24" s="37" customFormat="1" ht="15" x14ac:dyDescent="0.25">
      <c r="A23" s="20" t="s">
        <v>30</v>
      </c>
      <c r="B23" s="21"/>
      <c r="C23" s="22"/>
      <c r="D23" s="23">
        <f t="shared" ref="D23:M23" si="1">SUM(D18:D22)</f>
        <v>180805.99999999994</v>
      </c>
      <c r="E23" s="22">
        <f t="shared" si="1"/>
        <v>176655.03867975523</v>
      </c>
      <c r="F23" s="22">
        <f t="shared" si="1"/>
        <v>181453.76820717941</v>
      </c>
      <c r="G23" s="22">
        <f t="shared" si="1"/>
        <v>185739.20248690376</v>
      </c>
      <c r="H23" s="22">
        <f t="shared" si="1"/>
        <v>190147.11042290117</v>
      </c>
      <c r="I23" s="22">
        <f t="shared" si="1"/>
        <v>194196.18078587449</v>
      </c>
      <c r="J23" s="22">
        <f t="shared" si="1"/>
        <v>198397.15936147529</v>
      </c>
      <c r="K23" s="22">
        <f t="shared" si="1"/>
        <v>202644.84468258402</v>
      </c>
      <c r="L23" s="22">
        <f t="shared" si="1"/>
        <v>206969.32575764108</v>
      </c>
      <c r="M23" s="22">
        <f t="shared" si="1"/>
        <v>211017.65737231632</v>
      </c>
      <c r="N23" s="22">
        <f t="shared" ref="N23" si="2">SUM(N18:N22)</f>
        <v>214751.05730967943</v>
      </c>
      <c r="O23" s="36"/>
    </row>
    <row r="24" spans="1:24" s="37" customFormat="1" ht="28.5" customHeight="1" thickBot="1" x14ac:dyDescent="0.35">
      <c r="A24" s="24" t="s">
        <v>31</v>
      </c>
      <c r="B24" s="21"/>
      <c r="C24" s="25"/>
      <c r="D24" s="26">
        <f t="shared" ref="D24:N24" si="3">D15-D23</f>
        <v>15711.000000000087</v>
      </c>
      <c r="E24" s="25">
        <f t="shared" si="3"/>
        <v>696.9653634148417</v>
      </c>
      <c r="F24" s="25">
        <f t="shared" si="3"/>
        <v>8545.2083802544221</v>
      </c>
      <c r="G24" s="25">
        <f t="shared" si="3"/>
        <v>8972.1707620530797</v>
      </c>
      <c r="H24" s="25">
        <f t="shared" si="3"/>
        <v>12500.511866291869</v>
      </c>
      <c r="I24" s="25">
        <f t="shared" si="3"/>
        <v>15170.134009467001</v>
      </c>
      <c r="J24" s="25">
        <f t="shared" si="3"/>
        <v>17832.181863014237</v>
      </c>
      <c r="K24" s="25">
        <f t="shared" si="3"/>
        <v>20700.557505289937</v>
      </c>
      <c r="L24" s="25">
        <f t="shared" si="3"/>
        <v>23745.34222540888</v>
      </c>
      <c r="M24" s="25">
        <f t="shared" si="3"/>
        <v>27385.587205567572</v>
      </c>
      <c r="N24" s="25">
        <f t="shared" si="3"/>
        <v>31830.264342839742</v>
      </c>
      <c r="O24" s="36"/>
    </row>
    <row r="25" spans="1:24" x14ac:dyDescent="0.25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24" x14ac:dyDescent="0.25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24" ht="30" customHeight="1" x14ac:dyDescent="0.25">
      <c r="A27" s="27" t="s">
        <v>32</v>
      </c>
      <c r="B27" s="28"/>
      <c r="C27" s="29"/>
      <c r="D27" s="29">
        <f t="shared" ref="D27:N27" si="4">D24-D12</f>
        <v>-11332.999999999916</v>
      </c>
      <c r="E27" s="29">
        <f t="shared" si="4"/>
        <v>-5215.5652665851567</v>
      </c>
      <c r="F27" s="29">
        <f t="shared" si="4"/>
        <v>3544.4100202544205</v>
      </c>
      <c r="G27" s="29">
        <f t="shared" si="4"/>
        <v>5383.3417220530782</v>
      </c>
      <c r="H27" s="29">
        <f t="shared" si="4"/>
        <v>8765.2120262918688</v>
      </c>
      <c r="I27" s="29">
        <f t="shared" si="4"/>
        <v>11446.701789467001</v>
      </c>
      <c r="J27" s="29">
        <f t="shared" si="4"/>
        <v>14038.913723014242</v>
      </c>
      <c r="K27" s="29">
        <f t="shared" si="4"/>
        <v>16835.707795289938</v>
      </c>
      <c r="L27" s="29">
        <f t="shared" si="4"/>
        <v>19807.121275408881</v>
      </c>
      <c r="M27" s="29">
        <f t="shared" si="4"/>
        <v>23372.160925567572</v>
      </c>
      <c r="N27" s="29">
        <f t="shared" si="4"/>
        <v>27739.752604433481</v>
      </c>
    </row>
    <row r="28" spans="1:24" x14ac:dyDescent="0.25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24" x14ac:dyDescent="0.25">
      <c r="D29" s="30"/>
    </row>
    <row r="30" spans="1:24" x14ac:dyDescent="0.25"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24" x14ac:dyDescent="0.25"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24" x14ac:dyDescent="0.25"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4:14" x14ac:dyDescent="0.25"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4:14" x14ac:dyDescent="0.25"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4:14" x14ac:dyDescent="0.25"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4:14" x14ac:dyDescent="0.25"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4:14" x14ac:dyDescent="0.25"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4:14" x14ac:dyDescent="0.25"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4:14" x14ac:dyDescent="0.25"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4:14" x14ac:dyDescent="0.25"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4:14" x14ac:dyDescent="0.25"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4:14" x14ac:dyDescent="0.25"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4:14" x14ac:dyDescent="0.25"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4:14" x14ac:dyDescent="0.25"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J55" sqref="J55"/>
    </sheetView>
  </sheetViews>
  <sheetFormatPr defaultColWidth="8.90625" defaultRowHeight="13.8" x14ac:dyDescent="0.25"/>
  <cols>
    <col min="1" max="1" width="37.90625" style="61" customWidth="1"/>
    <col min="2" max="2" width="2" style="46" customWidth="1"/>
    <col min="3" max="3" width="9.90625" style="44" customWidth="1"/>
    <col min="4" max="13" width="8.08984375" style="44" customWidth="1"/>
    <col min="14" max="16384" width="8.90625" style="44"/>
  </cols>
  <sheetData>
    <row r="1" spans="1:13" ht="17.399999999999999" x14ac:dyDescent="0.3">
      <c r="A1" s="142" t="s">
        <v>100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3" ht="17.399999999999999" x14ac:dyDescent="0.3">
      <c r="A2" s="45"/>
    </row>
    <row r="3" spans="1:13" ht="17.399999999999999" x14ac:dyDescent="0.3">
      <c r="A3" s="49"/>
      <c r="B3" s="50"/>
      <c r="C3" s="51" t="s">
        <v>1</v>
      </c>
      <c r="D3" s="51" t="s">
        <v>2</v>
      </c>
      <c r="E3" s="51" t="s">
        <v>3</v>
      </c>
      <c r="F3" s="51" t="s">
        <v>4</v>
      </c>
      <c r="G3" s="51" t="s">
        <v>5</v>
      </c>
      <c r="H3" s="51" t="s">
        <v>6</v>
      </c>
      <c r="I3" s="51" t="s">
        <v>7</v>
      </c>
      <c r="J3" s="51" t="s">
        <v>8</v>
      </c>
      <c r="K3" s="51" t="s">
        <v>9</v>
      </c>
      <c r="L3" s="51" t="s">
        <v>10</v>
      </c>
      <c r="M3" s="51" t="s">
        <v>11</v>
      </c>
    </row>
    <row r="4" spans="1:13" x14ac:dyDescent="0.25">
      <c r="A4" s="52"/>
      <c r="B4" s="52"/>
      <c r="C4" s="53" t="s">
        <v>12</v>
      </c>
      <c r="D4" s="54" t="s">
        <v>12</v>
      </c>
      <c r="E4" s="54" t="s">
        <v>12</v>
      </c>
      <c r="F4" s="54" t="s">
        <v>12</v>
      </c>
      <c r="G4" s="54" t="s">
        <v>12</v>
      </c>
      <c r="H4" s="54" t="s">
        <v>12</v>
      </c>
      <c r="I4" s="54" t="s">
        <v>12</v>
      </c>
      <c r="J4" s="54" t="s">
        <v>12</v>
      </c>
      <c r="K4" s="54" t="s">
        <v>12</v>
      </c>
      <c r="L4" s="54" t="s">
        <v>12</v>
      </c>
      <c r="M4" s="54" t="s">
        <v>12</v>
      </c>
    </row>
    <row r="5" spans="1:13" ht="15.6" x14ac:dyDescent="0.3">
      <c r="A5" s="55" t="s">
        <v>33</v>
      </c>
      <c r="B5" s="56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x14ac:dyDescent="0.25">
      <c r="A6" s="57" t="s">
        <v>34</v>
      </c>
      <c r="B6" s="58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x14ac:dyDescent="0.25">
      <c r="A7" s="61" t="s">
        <v>35</v>
      </c>
      <c r="C7" s="63">
        <v>25896</v>
      </c>
      <c r="D7" s="62">
        <v>22519</v>
      </c>
      <c r="E7" s="62">
        <v>24137</v>
      </c>
      <c r="F7" s="62">
        <v>28664</v>
      </c>
      <c r="G7" s="62">
        <v>33446</v>
      </c>
      <c r="H7" s="62">
        <v>41402</v>
      </c>
      <c r="I7" s="62">
        <v>50265</v>
      </c>
      <c r="J7" s="62">
        <v>59666</v>
      </c>
      <c r="K7" s="62">
        <v>71268</v>
      </c>
      <c r="L7" s="62">
        <v>88922</v>
      </c>
      <c r="M7" s="62">
        <v>111457</v>
      </c>
    </row>
    <row r="8" spans="1:13" x14ac:dyDescent="0.25">
      <c r="A8" s="61" t="s">
        <v>36</v>
      </c>
      <c r="C8" s="65">
        <v>38715</v>
      </c>
      <c r="D8" s="64">
        <v>38715</v>
      </c>
      <c r="E8" s="64">
        <v>38715</v>
      </c>
      <c r="F8" s="64">
        <v>38715</v>
      </c>
      <c r="G8" s="64">
        <v>38715</v>
      </c>
      <c r="H8" s="64">
        <v>38715</v>
      </c>
      <c r="I8" s="64">
        <v>38715</v>
      </c>
      <c r="J8" s="64">
        <v>38715</v>
      </c>
      <c r="K8" s="64">
        <v>38715</v>
      </c>
      <c r="L8" s="64">
        <v>38715</v>
      </c>
      <c r="M8" s="64">
        <v>38715</v>
      </c>
    </row>
    <row r="9" spans="1:13" x14ac:dyDescent="0.25">
      <c r="A9" s="61" t="s">
        <v>37</v>
      </c>
      <c r="C9" s="65">
        <v>10328</v>
      </c>
      <c r="D9" s="65">
        <v>10491</v>
      </c>
      <c r="E9" s="65">
        <v>10765</v>
      </c>
      <c r="F9" s="65">
        <v>10803</v>
      </c>
      <c r="G9" s="65">
        <v>10915</v>
      </c>
      <c r="H9" s="65">
        <v>10955</v>
      </c>
      <c r="I9" s="65">
        <v>11069</v>
      </c>
      <c r="J9" s="65">
        <v>11115</v>
      </c>
      <c r="K9" s="65">
        <v>11239</v>
      </c>
      <c r="L9" s="65">
        <v>11287</v>
      </c>
      <c r="M9" s="65">
        <v>11419</v>
      </c>
    </row>
    <row r="10" spans="1:13" x14ac:dyDescent="0.25">
      <c r="A10" s="61" t="s">
        <v>38</v>
      </c>
      <c r="C10" s="65">
        <v>3856</v>
      </c>
      <c r="D10" s="64">
        <v>4056</v>
      </c>
      <c r="E10" s="64">
        <v>3056</v>
      </c>
      <c r="F10" s="64">
        <v>2058</v>
      </c>
      <c r="G10" s="64">
        <v>2055</v>
      </c>
      <c r="H10" s="64">
        <v>2056</v>
      </c>
      <c r="I10" s="64">
        <v>2057</v>
      </c>
      <c r="J10" s="64">
        <v>2057</v>
      </c>
      <c r="K10" s="64">
        <v>2056</v>
      </c>
      <c r="L10" s="64">
        <v>2055</v>
      </c>
      <c r="M10" s="64">
        <v>2055</v>
      </c>
    </row>
    <row r="11" spans="1:13" x14ac:dyDescent="0.25">
      <c r="A11" s="61" t="s">
        <v>39</v>
      </c>
      <c r="C11" s="65">
        <v>349</v>
      </c>
      <c r="D11" s="64">
        <v>349</v>
      </c>
      <c r="E11" s="64">
        <v>349</v>
      </c>
      <c r="F11" s="64">
        <v>349</v>
      </c>
      <c r="G11" s="64">
        <v>349</v>
      </c>
      <c r="H11" s="64">
        <v>349</v>
      </c>
      <c r="I11" s="64">
        <v>349</v>
      </c>
      <c r="J11" s="64">
        <v>349</v>
      </c>
      <c r="K11" s="64">
        <v>349</v>
      </c>
      <c r="L11" s="64">
        <v>349</v>
      </c>
      <c r="M11" s="64">
        <v>349</v>
      </c>
    </row>
    <row r="12" spans="1:13" x14ac:dyDescent="0.25">
      <c r="A12" s="61" t="s">
        <v>40</v>
      </c>
      <c r="C12" s="65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</row>
    <row r="13" spans="1:13" ht="15" x14ac:dyDescent="0.25">
      <c r="A13" s="66" t="s">
        <v>41</v>
      </c>
      <c r="B13" s="66"/>
      <c r="C13" s="68">
        <f t="shared" ref="C13:M13" si="0">SUM(C7:C12)</f>
        <v>79144</v>
      </c>
      <c r="D13" s="67">
        <f t="shared" si="0"/>
        <v>76130</v>
      </c>
      <c r="E13" s="67">
        <f t="shared" si="0"/>
        <v>77022</v>
      </c>
      <c r="F13" s="67">
        <f t="shared" si="0"/>
        <v>80589</v>
      </c>
      <c r="G13" s="67">
        <f t="shared" si="0"/>
        <v>85480</v>
      </c>
      <c r="H13" s="67">
        <f t="shared" si="0"/>
        <v>93477</v>
      </c>
      <c r="I13" s="67">
        <f t="shared" si="0"/>
        <v>102455</v>
      </c>
      <c r="J13" s="67">
        <f t="shared" si="0"/>
        <v>111902</v>
      </c>
      <c r="K13" s="67">
        <f t="shared" si="0"/>
        <v>123627</v>
      </c>
      <c r="L13" s="67">
        <f t="shared" si="0"/>
        <v>141328</v>
      </c>
      <c r="M13" s="67">
        <f t="shared" si="0"/>
        <v>163995</v>
      </c>
    </row>
    <row r="14" spans="1:13" x14ac:dyDescent="0.25">
      <c r="A14" s="46"/>
      <c r="C14" s="65"/>
      <c r="D14" s="64"/>
      <c r="E14" s="64"/>
      <c r="F14" s="64"/>
      <c r="G14" s="64"/>
      <c r="H14" s="64"/>
      <c r="I14" s="64"/>
      <c r="J14" s="64"/>
      <c r="K14" s="64"/>
      <c r="L14" s="64"/>
      <c r="M14" s="64"/>
    </row>
    <row r="15" spans="1:13" ht="15.6" x14ac:dyDescent="0.3">
      <c r="A15" s="57" t="s">
        <v>42</v>
      </c>
      <c r="B15" s="56"/>
      <c r="C15" s="65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13" x14ac:dyDescent="0.25">
      <c r="A16" s="46" t="s">
        <v>36</v>
      </c>
      <c r="C16" s="63">
        <v>7788</v>
      </c>
      <c r="D16" s="62">
        <v>7788</v>
      </c>
      <c r="E16" s="62">
        <v>7788</v>
      </c>
      <c r="F16" s="62">
        <v>7788</v>
      </c>
      <c r="G16" s="62">
        <v>7788</v>
      </c>
      <c r="H16" s="62">
        <v>7788</v>
      </c>
      <c r="I16" s="62">
        <v>7788</v>
      </c>
      <c r="J16" s="62">
        <v>7788</v>
      </c>
      <c r="K16" s="62">
        <v>7788</v>
      </c>
      <c r="L16" s="62">
        <v>7788</v>
      </c>
      <c r="M16" s="62">
        <v>7788</v>
      </c>
    </row>
    <row r="17" spans="1:13" x14ac:dyDescent="0.25">
      <c r="A17" s="46" t="s">
        <v>37</v>
      </c>
      <c r="C17" s="63">
        <v>4550</v>
      </c>
      <c r="D17" s="63">
        <v>4816</v>
      </c>
      <c r="E17" s="63">
        <v>5086</v>
      </c>
      <c r="F17" s="63">
        <v>5209</v>
      </c>
      <c r="G17" s="63">
        <v>5267</v>
      </c>
      <c r="H17" s="63">
        <v>5398</v>
      </c>
      <c r="I17" s="63">
        <v>5460</v>
      </c>
      <c r="J17" s="63">
        <v>5600</v>
      </c>
      <c r="K17" s="63">
        <v>5665</v>
      </c>
      <c r="L17" s="63">
        <v>5815</v>
      </c>
      <c r="M17" s="63">
        <v>5884</v>
      </c>
    </row>
    <row r="18" spans="1:13" x14ac:dyDescent="0.25">
      <c r="A18" s="46" t="s">
        <v>38</v>
      </c>
      <c r="C18" s="63">
        <v>5349</v>
      </c>
      <c r="D18" s="62">
        <v>5669</v>
      </c>
      <c r="E18" s="62">
        <v>6689</v>
      </c>
      <c r="F18" s="62">
        <v>9309</v>
      </c>
      <c r="G18" s="62">
        <v>10329</v>
      </c>
      <c r="H18" s="62">
        <v>12349</v>
      </c>
      <c r="I18" s="62">
        <v>15369</v>
      </c>
      <c r="J18" s="62">
        <v>15389</v>
      </c>
      <c r="K18" s="62">
        <v>15409</v>
      </c>
      <c r="L18" s="62">
        <v>16509</v>
      </c>
      <c r="M18" s="62">
        <v>17509</v>
      </c>
    </row>
    <row r="19" spans="1:13" x14ac:dyDescent="0.25">
      <c r="A19" s="46" t="s">
        <v>43</v>
      </c>
      <c r="C19" s="63">
        <v>1765204</v>
      </c>
      <c r="D19" s="62">
        <v>1805504</v>
      </c>
      <c r="E19" s="62">
        <v>1844318</v>
      </c>
      <c r="F19" s="62">
        <v>1880881</v>
      </c>
      <c r="G19" s="62">
        <v>1910423</v>
      </c>
      <c r="H19" s="62">
        <v>1940437</v>
      </c>
      <c r="I19" s="62">
        <v>1970058</v>
      </c>
      <c r="J19" s="62">
        <v>2006075</v>
      </c>
      <c r="K19" s="62">
        <v>2040231</v>
      </c>
      <c r="L19" s="62">
        <v>2071118</v>
      </c>
      <c r="M19" s="62">
        <v>2102621</v>
      </c>
    </row>
    <row r="20" spans="1:13" x14ac:dyDescent="0.25">
      <c r="A20" s="46" t="s">
        <v>44</v>
      </c>
      <c r="C20" s="63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</row>
    <row r="21" spans="1:13" x14ac:dyDescent="0.25">
      <c r="A21" s="46" t="s">
        <v>45</v>
      </c>
      <c r="C21" s="63">
        <v>1596</v>
      </c>
      <c r="D21" s="62">
        <v>1660</v>
      </c>
      <c r="E21" s="62">
        <v>1726</v>
      </c>
      <c r="F21" s="62">
        <v>1795</v>
      </c>
      <c r="G21" s="62">
        <v>1867</v>
      </c>
      <c r="H21" s="62">
        <v>1942</v>
      </c>
      <c r="I21" s="62">
        <v>2020</v>
      </c>
      <c r="J21" s="62">
        <v>2101</v>
      </c>
      <c r="K21" s="62">
        <v>2185</v>
      </c>
      <c r="L21" s="62">
        <v>2272</v>
      </c>
      <c r="M21" s="62">
        <v>2363</v>
      </c>
    </row>
    <row r="22" spans="1:13" x14ac:dyDescent="0.25">
      <c r="A22" s="46" t="s">
        <v>46</v>
      </c>
      <c r="C22" s="63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</row>
    <row r="23" spans="1:13" x14ac:dyDescent="0.25">
      <c r="A23" s="46" t="s">
        <v>39</v>
      </c>
      <c r="C23" s="63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</row>
    <row r="24" spans="1:13" ht="15" x14ac:dyDescent="0.25">
      <c r="A24" s="70" t="s">
        <v>47</v>
      </c>
      <c r="B24" s="71"/>
      <c r="C24" s="74">
        <f t="shared" ref="C24:M24" si="1">SUM(C16:C23)</f>
        <v>1784487</v>
      </c>
      <c r="D24" s="73">
        <f t="shared" si="1"/>
        <v>1825437</v>
      </c>
      <c r="E24" s="73">
        <f t="shared" si="1"/>
        <v>1865607</v>
      </c>
      <c r="F24" s="73">
        <f t="shared" si="1"/>
        <v>1904982</v>
      </c>
      <c r="G24" s="73">
        <f t="shared" si="1"/>
        <v>1935674</v>
      </c>
      <c r="H24" s="73">
        <f t="shared" si="1"/>
        <v>1967914</v>
      </c>
      <c r="I24" s="73">
        <f t="shared" si="1"/>
        <v>2000695</v>
      </c>
      <c r="J24" s="73">
        <f t="shared" si="1"/>
        <v>2036953</v>
      </c>
      <c r="K24" s="73">
        <f t="shared" si="1"/>
        <v>2071278</v>
      </c>
      <c r="L24" s="73">
        <f t="shared" si="1"/>
        <v>2103502</v>
      </c>
      <c r="M24" s="73">
        <f t="shared" si="1"/>
        <v>2136165</v>
      </c>
    </row>
    <row r="25" spans="1:13" ht="16.2" thickBot="1" x14ac:dyDescent="0.35">
      <c r="A25" s="75" t="s">
        <v>48</v>
      </c>
      <c r="B25" s="71"/>
      <c r="C25" s="77">
        <f>C24+C13</f>
        <v>1863631</v>
      </c>
      <c r="D25" s="76">
        <f t="shared" ref="D25:M25" si="2">D24+D13</f>
        <v>1901567</v>
      </c>
      <c r="E25" s="76">
        <f t="shared" si="2"/>
        <v>1942629</v>
      </c>
      <c r="F25" s="76">
        <f t="shared" si="2"/>
        <v>1985571</v>
      </c>
      <c r="G25" s="76">
        <f t="shared" si="2"/>
        <v>2021154</v>
      </c>
      <c r="H25" s="76">
        <f t="shared" si="2"/>
        <v>2061391</v>
      </c>
      <c r="I25" s="76">
        <f t="shared" si="2"/>
        <v>2103150</v>
      </c>
      <c r="J25" s="76">
        <f t="shared" si="2"/>
        <v>2148855</v>
      </c>
      <c r="K25" s="76">
        <f t="shared" si="2"/>
        <v>2194905</v>
      </c>
      <c r="L25" s="76">
        <f t="shared" si="2"/>
        <v>2244830</v>
      </c>
      <c r="M25" s="76">
        <f t="shared" si="2"/>
        <v>2300160</v>
      </c>
    </row>
    <row r="26" spans="1:13" x14ac:dyDescent="0.25">
      <c r="C26" s="65"/>
      <c r="D26" s="64"/>
      <c r="E26" s="64"/>
      <c r="F26" s="64"/>
      <c r="G26" s="64"/>
      <c r="H26" s="64"/>
      <c r="I26" s="64"/>
      <c r="J26" s="64"/>
      <c r="K26" s="64"/>
      <c r="L26" s="64"/>
      <c r="M26" s="64"/>
    </row>
    <row r="27" spans="1:13" ht="15.6" x14ac:dyDescent="0.3">
      <c r="A27" s="55" t="s">
        <v>49</v>
      </c>
      <c r="B27" s="56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3" x14ac:dyDescent="0.25">
      <c r="A28" s="57" t="s">
        <v>50</v>
      </c>
      <c r="B28" s="58"/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13" x14ac:dyDescent="0.25">
      <c r="A29" s="61" t="s">
        <v>51</v>
      </c>
      <c r="C29" s="65">
        <v>21720</v>
      </c>
      <c r="D29" s="64">
        <v>20536</v>
      </c>
      <c r="E29" s="64">
        <v>20617</v>
      </c>
      <c r="F29" s="64">
        <v>20685</v>
      </c>
      <c r="G29" s="64">
        <v>20754</v>
      </c>
      <c r="H29" s="64">
        <v>20824</v>
      </c>
      <c r="I29" s="64">
        <v>20894</v>
      </c>
      <c r="J29" s="64">
        <v>20966</v>
      </c>
      <c r="K29" s="64">
        <v>21037</v>
      </c>
      <c r="L29" s="64">
        <v>21114</v>
      </c>
      <c r="M29" s="64">
        <v>21188</v>
      </c>
    </row>
    <row r="30" spans="1:13" x14ac:dyDescent="0.25">
      <c r="A30" s="61" t="s">
        <v>52</v>
      </c>
      <c r="C30" s="65">
        <v>5748</v>
      </c>
      <c r="D30" s="65">
        <v>7258</v>
      </c>
      <c r="E30" s="65">
        <v>7883</v>
      </c>
      <c r="F30" s="65">
        <v>8457</v>
      </c>
      <c r="G30" s="65">
        <v>8578</v>
      </c>
      <c r="H30" s="65">
        <v>8827</v>
      </c>
      <c r="I30" s="65">
        <v>8211</v>
      </c>
      <c r="J30" s="65">
        <v>8824</v>
      </c>
      <c r="K30" s="65">
        <v>8407</v>
      </c>
      <c r="L30" s="65">
        <v>7641</v>
      </c>
      <c r="M30" s="65">
        <v>0</v>
      </c>
    </row>
    <row r="31" spans="1:13" x14ac:dyDescent="0.25">
      <c r="A31" s="61" t="s">
        <v>53</v>
      </c>
      <c r="C31" s="65">
        <v>28705</v>
      </c>
      <c r="D31" s="64">
        <v>28705</v>
      </c>
      <c r="E31" s="64">
        <v>28705</v>
      </c>
      <c r="F31" s="64">
        <v>28705</v>
      </c>
      <c r="G31" s="64">
        <v>28705</v>
      </c>
      <c r="H31" s="64">
        <v>28705</v>
      </c>
      <c r="I31" s="64">
        <v>28705</v>
      </c>
      <c r="J31" s="64">
        <v>28705</v>
      </c>
      <c r="K31" s="64">
        <v>28705</v>
      </c>
      <c r="L31" s="64">
        <v>28705</v>
      </c>
      <c r="M31" s="64">
        <v>28705</v>
      </c>
    </row>
    <row r="32" spans="1:13" ht="15" x14ac:dyDescent="0.25">
      <c r="A32" s="66" t="s">
        <v>54</v>
      </c>
      <c r="B32" s="66"/>
      <c r="C32" s="68">
        <f t="shared" ref="C32:M32" si="3">SUM(C29:C31)</f>
        <v>56173</v>
      </c>
      <c r="D32" s="67">
        <f t="shared" si="3"/>
        <v>56499</v>
      </c>
      <c r="E32" s="67">
        <f t="shared" si="3"/>
        <v>57205</v>
      </c>
      <c r="F32" s="67">
        <f t="shared" si="3"/>
        <v>57847</v>
      </c>
      <c r="G32" s="67">
        <f t="shared" si="3"/>
        <v>58037</v>
      </c>
      <c r="H32" s="67">
        <f t="shared" si="3"/>
        <v>58356</v>
      </c>
      <c r="I32" s="67">
        <f t="shared" si="3"/>
        <v>57810</v>
      </c>
      <c r="J32" s="67">
        <f t="shared" si="3"/>
        <v>58495</v>
      </c>
      <c r="K32" s="67">
        <f t="shared" si="3"/>
        <v>58149</v>
      </c>
      <c r="L32" s="67">
        <f t="shared" si="3"/>
        <v>57460</v>
      </c>
      <c r="M32" s="67">
        <f t="shared" si="3"/>
        <v>49893</v>
      </c>
    </row>
    <row r="33" spans="1:13" x14ac:dyDescent="0.25">
      <c r="A33" s="46"/>
    </row>
    <row r="34" spans="1:13" ht="17.399999999999999" x14ac:dyDescent="0.3">
      <c r="A34" s="142" t="s">
        <v>101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</row>
    <row r="35" spans="1:13" ht="17.399999999999999" x14ac:dyDescent="0.3">
      <c r="A35" s="45"/>
    </row>
    <row r="36" spans="1:13" ht="17.399999999999999" x14ac:dyDescent="0.3">
      <c r="A36" s="49"/>
      <c r="B36" s="50"/>
      <c r="C36" s="51" t="s">
        <v>1</v>
      </c>
      <c r="D36" s="51" t="s">
        <v>2</v>
      </c>
      <c r="E36" s="51" t="s">
        <v>3</v>
      </c>
      <c r="F36" s="51" t="s">
        <v>4</v>
      </c>
      <c r="G36" s="51" t="s">
        <v>5</v>
      </c>
      <c r="H36" s="51" t="s">
        <v>6</v>
      </c>
      <c r="I36" s="51" t="s">
        <v>7</v>
      </c>
      <c r="J36" s="51" t="s">
        <v>8</v>
      </c>
      <c r="K36" s="51" t="s">
        <v>9</v>
      </c>
      <c r="L36" s="51" t="s">
        <v>10</v>
      </c>
      <c r="M36" s="51" t="s">
        <v>11</v>
      </c>
    </row>
    <row r="37" spans="1:13" x14ac:dyDescent="0.25">
      <c r="A37" s="52"/>
      <c r="B37" s="52"/>
      <c r="C37" s="53" t="s">
        <v>12</v>
      </c>
      <c r="D37" s="54" t="s">
        <v>12</v>
      </c>
      <c r="E37" s="54" t="s">
        <v>12</v>
      </c>
      <c r="F37" s="54" t="s">
        <v>12</v>
      </c>
      <c r="G37" s="54" t="s">
        <v>12</v>
      </c>
      <c r="H37" s="54" t="s">
        <v>12</v>
      </c>
      <c r="I37" s="54" t="s">
        <v>12</v>
      </c>
      <c r="J37" s="54" t="s">
        <v>12</v>
      </c>
      <c r="K37" s="54" t="s">
        <v>12</v>
      </c>
      <c r="L37" s="54" t="s">
        <v>12</v>
      </c>
      <c r="M37" s="54" t="s">
        <v>12</v>
      </c>
    </row>
    <row r="38" spans="1:13" ht="15.6" x14ac:dyDescent="0.3">
      <c r="A38" s="57" t="s">
        <v>55</v>
      </c>
      <c r="B38" s="56"/>
      <c r="C38" s="65"/>
      <c r="D38" s="64"/>
      <c r="E38" s="64"/>
      <c r="F38" s="64"/>
      <c r="G38" s="64"/>
      <c r="H38" s="64"/>
      <c r="I38" s="64"/>
      <c r="J38" s="64"/>
      <c r="K38" s="64"/>
      <c r="L38" s="64"/>
      <c r="M38" s="64"/>
    </row>
    <row r="39" spans="1:13" x14ac:dyDescent="0.25">
      <c r="A39" s="46" t="s">
        <v>51</v>
      </c>
      <c r="C39" s="63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</row>
    <row r="40" spans="1:13" x14ac:dyDescent="0.25">
      <c r="A40" s="46" t="s">
        <v>52</v>
      </c>
      <c r="C40" s="63">
        <v>34044</v>
      </c>
      <c r="D40" s="62">
        <v>44479</v>
      </c>
      <c r="E40" s="62">
        <v>49207</v>
      </c>
      <c r="F40" s="62">
        <v>54870</v>
      </c>
      <c r="G40" s="62">
        <v>49549</v>
      </c>
      <c r="H40" s="62">
        <v>45641</v>
      </c>
      <c r="I40" s="62">
        <v>41007</v>
      </c>
      <c r="J40" s="62">
        <v>35775</v>
      </c>
      <c r="K40" s="62">
        <v>28335</v>
      </c>
      <c r="L40" s="62">
        <v>20960</v>
      </c>
      <c r="M40" s="62">
        <v>20960</v>
      </c>
    </row>
    <row r="41" spans="1:13" x14ac:dyDescent="0.25">
      <c r="A41" s="46" t="s">
        <v>53</v>
      </c>
      <c r="C41" s="63">
        <v>3329</v>
      </c>
      <c r="D41" s="62">
        <v>3329</v>
      </c>
      <c r="E41" s="62">
        <v>3329</v>
      </c>
      <c r="F41" s="62">
        <v>3329</v>
      </c>
      <c r="G41" s="62">
        <v>3329</v>
      </c>
      <c r="H41" s="62">
        <v>3329</v>
      </c>
      <c r="I41" s="62">
        <v>3329</v>
      </c>
      <c r="J41" s="62">
        <v>3329</v>
      </c>
      <c r="K41" s="62">
        <v>3329</v>
      </c>
      <c r="L41" s="62">
        <v>3329</v>
      </c>
      <c r="M41" s="62">
        <v>3329</v>
      </c>
    </row>
    <row r="42" spans="1:13" ht="15" x14ac:dyDescent="0.25">
      <c r="A42" s="70" t="s">
        <v>56</v>
      </c>
      <c r="B42" s="71"/>
      <c r="C42" s="74">
        <f t="shared" ref="C42:M42" si="4">SUM(C39:C41)</f>
        <v>37373</v>
      </c>
      <c r="D42" s="72">
        <f t="shared" si="4"/>
        <v>47808</v>
      </c>
      <c r="E42" s="72">
        <f t="shared" si="4"/>
        <v>52536</v>
      </c>
      <c r="F42" s="72">
        <f t="shared" si="4"/>
        <v>58199</v>
      </c>
      <c r="G42" s="72">
        <f t="shared" si="4"/>
        <v>52878</v>
      </c>
      <c r="H42" s="72">
        <f t="shared" si="4"/>
        <v>48970</v>
      </c>
      <c r="I42" s="72">
        <f t="shared" si="4"/>
        <v>44336</v>
      </c>
      <c r="J42" s="72">
        <f t="shared" si="4"/>
        <v>39104</v>
      </c>
      <c r="K42" s="72">
        <f t="shared" si="4"/>
        <v>31664</v>
      </c>
      <c r="L42" s="72">
        <f t="shared" si="4"/>
        <v>24289</v>
      </c>
      <c r="M42" s="72">
        <f t="shared" si="4"/>
        <v>24289</v>
      </c>
    </row>
    <row r="43" spans="1:13" ht="16.2" thickBot="1" x14ac:dyDescent="0.35">
      <c r="A43" s="75" t="s">
        <v>57</v>
      </c>
      <c r="B43" s="71"/>
      <c r="C43" s="77">
        <f t="shared" ref="C43:M43" si="5">C42+C32</f>
        <v>93546</v>
      </c>
      <c r="D43" s="76">
        <f t="shared" si="5"/>
        <v>104307</v>
      </c>
      <c r="E43" s="76">
        <f t="shared" si="5"/>
        <v>109741</v>
      </c>
      <c r="F43" s="76">
        <f t="shared" si="5"/>
        <v>116046</v>
      </c>
      <c r="G43" s="76">
        <f t="shared" si="5"/>
        <v>110915</v>
      </c>
      <c r="H43" s="76">
        <f t="shared" si="5"/>
        <v>107326</v>
      </c>
      <c r="I43" s="76">
        <f t="shared" si="5"/>
        <v>102146</v>
      </c>
      <c r="J43" s="76">
        <f t="shared" si="5"/>
        <v>97599</v>
      </c>
      <c r="K43" s="76">
        <f t="shared" si="5"/>
        <v>89813</v>
      </c>
      <c r="L43" s="76">
        <f t="shared" si="5"/>
        <v>81749</v>
      </c>
      <c r="M43" s="76">
        <f t="shared" si="5"/>
        <v>74182</v>
      </c>
    </row>
    <row r="44" spans="1:13" x14ac:dyDescent="0.25">
      <c r="C44" s="59"/>
      <c r="D44" s="60"/>
      <c r="E44" s="60"/>
      <c r="F44" s="60"/>
      <c r="G44" s="60"/>
      <c r="H44" s="60"/>
      <c r="I44" s="60"/>
      <c r="J44" s="60"/>
      <c r="K44" s="60"/>
      <c r="L44" s="60"/>
      <c r="M44" s="60"/>
    </row>
    <row r="45" spans="1:13" ht="16.2" thickBot="1" x14ac:dyDescent="0.35">
      <c r="A45" s="55" t="s">
        <v>58</v>
      </c>
      <c r="C45" s="79">
        <f>C25-C43</f>
        <v>1770085</v>
      </c>
      <c r="D45" s="78">
        <f t="shared" ref="D45:M45" si="6">D25-D43</f>
        <v>1797260</v>
      </c>
      <c r="E45" s="78">
        <f t="shared" si="6"/>
        <v>1832888</v>
      </c>
      <c r="F45" s="78">
        <f t="shared" si="6"/>
        <v>1869525</v>
      </c>
      <c r="G45" s="78">
        <f t="shared" si="6"/>
        <v>1910239</v>
      </c>
      <c r="H45" s="78">
        <f t="shared" si="6"/>
        <v>1954065</v>
      </c>
      <c r="I45" s="78">
        <f t="shared" si="6"/>
        <v>2001004</v>
      </c>
      <c r="J45" s="78">
        <f t="shared" si="6"/>
        <v>2051256</v>
      </c>
      <c r="K45" s="78">
        <f t="shared" si="6"/>
        <v>2105092</v>
      </c>
      <c r="L45" s="78">
        <f t="shared" si="6"/>
        <v>2163081</v>
      </c>
      <c r="M45" s="78">
        <f t="shared" si="6"/>
        <v>2225978</v>
      </c>
    </row>
    <row r="46" spans="1:13" ht="14.4" thickTop="1" x14ac:dyDescent="0.25"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</row>
    <row r="47" spans="1:13" x14ac:dyDescent="0.25"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13" ht="15.6" x14ac:dyDescent="0.3">
      <c r="A48" s="55" t="s">
        <v>59</v>
      </c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13" x14ac:dyDescent="0.25">
      <c r="A49" s="61" t="s">
        <v>60</v>
      </c>
      <c r="C49" s="59">
        <v>862320</v>
      </c>
      <c r="D49" s="60">
        <v>863017</v>
      </c>
      <c r="E49" s="60">
        <v>871562</v>
      </c>
      <c r="F49" s="60">
        <v>880534</v>
      </c>
      <c r="G49" s="60">
        <v>893035</v>
      </c>
      <c r="H49" s="60">
        <v>908205</v>
      </c>
      <c r="I49" s="60">
        <v>926037</v>
      </c>
      <c r="J49" s="60">
        <v>946738</v>
      </c>
      <c r="K49" s="60">
        <v>970483</v>
      </c>
      <c r="L49" s="60">
        <v>997869</v>
      </c>
      <c r="M49" s="60">
        <v>1029699</v>
      </c>
    </row>
    <row r="50" spans="1:13" x14ac:dyDescent="0.25">
      <c r="A50" s="61" t="s">
        <v>61</v>
      </c>
      <c r="C50" s="81">
        <v>907765</v>
      </c>
      <c r="D50" s="80">
        <v>934243</v>
      </c>
      <c r="E50" s="80">
        <v>961326</v>
      </c>
      <c r="F50" s="80">
        <v>988991</v>
      </c>
      <c r="G50" s="80">
        <v>1017204</v>
      </c>
      <c r="H50" s="80">
        <v>1045860</v>
      </c>
      <c r="I50" s="80">
        <v>1074967</v>
      </c>
      <c r="J50" s="80">
        <v>1104518</v>
      </c>
      <c r="K50" s="80">
        <v>1134609</v>
      </c>
      <c r="L50" s="80">
        <v>1165212</v>
      </c>
      <c r="M50" s="80">
        <v>1196279</v>
      </c>
    </row>
    <row r="51" spans="1:13" x14ac:dyDescent="0.25">
      <c r="A51" s="82" t="s">
        <v>62</v>
      </c>
      <c r="C51" s="84">
        <f>SUM(C49:C50)</f>
        <v>1770085</v>
      </c>
      <c r="D51" s="83">
        <f t="shared" ref="D51:M51" si="7">SUM(D49:D50)</f>
        <v>1797260</v>
      </c>
      <c r="E51" s="83">
        <f t="shared" si="7"/>
        <v>1832888</v>
      </c>
      <c r="F51" s="83">
        <f t="shared" si="7"/>
        <v>1869525</v>
      </c>
      <c r="G51" s="83">
        <f t="shared" si="7"/>
        <v>1910239</v>
      </c>
      <c r="H51" s="83">
        <f t="shared" si="7"/>
        <v>1954065</v>
      </c>
      <c r="I51" s="83">
        <f t="shared" si="7"/>
        <v>2001004</v>
      </c>
      <c r="J51" s="83">
        <f t="shared" si="7"/>
        <v>2051256</v>
      </c>
      <c r="K51" s="83">
        <f t="shared" si="7"/>
        <v>2105092</v>
      </c>
      <c r="L51" s="83">
        <f t="shared" si="7"/>
        <v>2163081</v>
      </c>
      <c r="M51" s="83">
        <f t="shared" si="7"/>
        <v>2225978</v>
      </c>
    </row>
    <row r="52" spans="1:13" x14ac:dyDescent="0.25">
      <c r="A52" s="82" t="s">
        <v>63</v>
      </c>
      <c r="C52" s="86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85">
        <v>0</v>
      </c>
      <c r="K52" s="85">
        <v>0</v>
      </c>
      <c r="L52" s="85">
        <v>0</v>
      </c>
      <c r="M52" s="85">
        <v>0</v>
      </c>
    </row>
    <row r="53" spans="1:13" ht="16.2" thickBot="1" x14ac:dyDescent="0.35">
      <c r="A53" s="55" t="s">
        <v>64</v>
      </c>
      <c r="C53" s="79">
        <f>SUM(C51:C52)</f>
        <v>1770085</v>
      </c>
      <c r="D53" s="78">
        <f t="shared" ref="D53:M53" si="8">SUM(D51:D52)</f>
        <v>1797260</v>
      </c>
      <c r="E53" s="78">
        <f t="shared" si="8"/>
        <v>1832888</v>
      </c>
      <c r="F53" s="78">
        <f t="shared" si="8"/>
        <v>1869525</v>
      </c>
      <c r="G53" s="78">
        <f t="shared" si="8"/>
        <v>1910239</v>
      </c>
      <c r="H53" s="78">
        <f t="shared" si="8"/>
        <v>1954065</v>
      </c>
      <c r="I53" s="78">
        <f t="shared" si="8"/>
        <v>2001004</v>
      </c>
      <c r="J53" s="78">
        <f t="shared" si="8"/>
        <v>2051256</v>
      </c>
      <c r="K53" s="78">
        <f t="shared" si="8"/>
        <v>2105092</v>
      </c>
      <c r="L53" s="78">
        <f t="shared" si="8"/>
        <v>2163081</v>
      </c>
      <c r="M53" s="78">
        <f t="shared" si="8"/>
        <v>2225978</v>
      </c>
    </row>
    <row r="54" spans="1:13" ht="14.4" thickTop="1" x14ac:dyDescent="0.25"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1:13" x14ac:dyDescent="0.25"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3" s="89" customFormat="1" x14ac:dyDescent="0.25">
      <c r="A56" s="87"/>
      <c r="B56" s="88"/>
    </row>
  </sheetData>
  <mergeCells count="2">
    <mergeCell ref="A1:L1"/>
    <mergeCell ref="A34:L34"/>
  </mergeCells>
  <pageMargins left="0.70866141732283472" right="0.70866141732283472" top="0.74803149606299213" bottom="0.74803149606299213" header="0.31496062992125984" footer="0.31496062992125984"/>
  <pageSetup paperSize="9" scale="84" fitToHeight="11" orientation="landscape" r:id="rId1"/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opLeftCell="A31" zoomScaleNormal="100" workbookViewId="0">
      <selection activeCell="E58" sqref="E58"/>
    </sheetView>
  </sheetViews>
  <sheetFormatPr defaultColWidth="8.90625" defaultRowHeight="13.8" x14ac:dyDescent="0.25"/>
  <cols>
    <col min="1" max="1" width="42.1796875" style="4" customWidth="1"/>
    <col min="2" max="2" width="2.54296875" style="3" customWidth="1"/>
    <col min="3" max="3" width="2.08984375" style="3" hidden="1" customWidth="1"/>
    <col min="4" max="4" width="7.90625" style="4" customWidth="1"/>
    <col min="5" max="14" width="7.90625" style="91" customWidth="1"/>
    <col min="15" max="16" width="8.90625" style="91"/>
    <col min="17" max="17" width="11.453125" style="91" bestFit="1" customWidth="1"/>
    <col min="18" max="18" width="9.453125" style="91" bestFit="1" customWidth="1"/>
    <col min="19" max="16384" width="8.90625" style="91"/>
  </cols>
  <sheetData>
    <row r="1" spans="1:17" ht="17.399999999999999" x14ac:dyDescent="0.3">
      <c r="A1" s="141" t="s">
        <v>102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O1" s="92"/>
    </row>
    <row r="2" spans="1:17" ht="17.399999999999999" x14ac:dyDescent="0.3">
      <c r="A2" s="2"/>
      <c r="O2" s="92"/>
    </row>
    <row r="3" spans="1:17" ht="17.399999999999999" x14ac:dyDescent="0.3">
      <c r="A3" s="5"/>
      <c r="B3" s="6"/>
      <c r="C3" s="93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92"/>
    </row>
    <row r="4" spans="1:17" x14ac:dyDescent="0.25">
      <c r="A4" s="8"/>
      <c r="B4" s="8"/>
      <c r="C4" s="94"/>
      <c r="D4" s="9" t="s">
        <v>12</v>
      </c>
      <c r="E4" s="9" t="s">
        <v>12</v>
      </c>
      <c r="F4" s="9" t="s">
        <v>12</v>
      </c>
      <c r="G4" s="9" t="s">
        <v>12</v>
      </c>
      <c r="H4" s="9" t="s">
        <v>12</v>
      </c>
      <c r="I4" s="9" t="s">
        <v>12</v>
      </c>
      <c r="J4" s="9" t="s">
        <v>12</v>
      </c>
      <c r="K4" s="9" t="s">
        <v>12</v>
      </c>
      <c r="L4" s="9" t="s">
        <v>12</v>
      </c>
      <c r="M4" s="9" t="s">
        <v>12</v>
      </c>
      <c r="N4" s="9" t="s">
        <v>12</v>
      </c>
      <c r="O4" s="92"/>
    </row>
    <row r="5" spans="1:17" ht="15.6" x14ac:dyDescent="0.3">
      <c r="A5" s="10" t="s">
        <v>67</v>
      </c>
      <c r="B5" s="11"/>
      <c r="C5" s="95"/>
      <c r="O5" s="92"/>
    </row>
    <row r="6" spans="1:17" x14ac:dyDescent="0.25">
      <c r="A6" s="12" t="s">
        <v>68</v>
      </c>
      <c r="B6" s="13"/>
      <c r="C6" s="96"/>
      <c r="O6" s="92"/>
    </row>
    <row r="7" spans="1:17" x14ac:dyDescent="0.25">
      <c r="A7" s="4" t="s">
        <v>15</v>
      </c>
      <c r="C7" s="97"/>
      <c r="D7" s="15">
        <v>76611.211100000015</v>
      </c>
      <c r="E7" s="15">
        <v>85791.531115404985</v>
      </c>
      <c r="F7" s="15">
        <v>96580.356556716375</v>
      </c>
      <c r="G7" s="15">
        <v>100203.80721852012</v>
      </c>
      <c r="H7" s="15">
        <v>103545.25694732228</v>
      </c>
      <c r="I7" s="15">
        <v>106995.65639845179</v>
      </c>
      <c r="J7" s="15">
        <v>110558.63646309609</v>
      </c>
      <c r="K7" s="15">
        <v>114237.95164544565</v>
      </c>
      <c r="L7" s="15">
        <v>118037.48668633511</v>
      </c>
      <c r="M7" s="15">
        <v>121961.25966993194</v>
      </c>
      <c r="N7" s="15">
        <v>126004.12515030167</v>
      </c>
      <c r="O7" s="98"/>
    </row>
    <row r="8" spans="1:17" x14ac:dyDescent="0.25">
      <c r="A8" s="4" t="s">
        <v>16</v>
      </c>
      <c r="C8" s="97"/>
      <c r="D8" s="15">
        <v>61650.756239999908</v>
      </c>
      <c r="E8" s="15">
        <v>58938.681320000112</v>
      </c>
      <c r="F8" s="15">
        <v>61170.968290000528</v>
      </c>
      <c r="G8" s="15">
        <v>63490.862269999532</v>
      </c>
      <c r="H8" s="15">
        <v>65901.896412397895</v>
      </c>
      <c r="I8" s="15">
        <v>68407.756786994083</v>
      </c>
      <c r="J8" s="15">
        <v>70731.824666528555</v>
      </c>
      <c r="K8" s="15">
        <v>73137.516467406953</v>
      </c>
      <c r="L8" s="15">
        <v>75627.810858143668</v>
      </c>
      <c r="M8" s="15">
        <v>78205.796987502457</v>
      </c>
      <c r="N8" s="15">
        <v>80908.432650380739</v>
      </c>
      <c r="O8" s="98"/>
    </row>
    <row r="9" spans="1:17" x14ac:dyDescent="0.25">
      <c r="A9" s="4" t="s">
        <v>69</v>
      </c>
      <c r="C9" s="97"/>
      <c r="D9" s="15">
        <v>4868</v>
      </c>
      <c r="E9" s="15">
        <v>3172.6808200000005</v>
      </c>
      <c r="F9" s="15">
        <v>3054.642960000001</v>
      </c>
      <c r="G9" s="15">
        <v>3110.9319699999992</v>
      </c>
      <c r="H9" s="15">
        <v>3269.5814800000016</v>
      </c>
      <c r="I9" s="15">
        <v>3436.6264199999991</v>
      </c>
      <c r="J9" s="15">
        <v>3715.1028200000014</v>
      </c>
      <c r="K9" s="15">
        <v>4026.0472299999969</v>
      </c>
      <c r="L9" s="15">
        <v>4354.4971399999977</v>
      </c>
      <c r="M9" s="15">
        <v>4760.4913199999974</v>
      </c>
      <c r="N9" s="15">
        <v>5379.0641744172844</v>
      </c>
      <c r="O9" s="98"/>
    </row>
    <row r="10" spans="1:17" x14ac:dyDescent="0.25">
      <c r="A10" s="4" t="s">
        <v>70</v>
      </c>
      <c r="C10" s="97"/>
      <c r="D10" s="15">
        <v>45951</v>
      </c>
      <c r="E10" s="15">
        <v>22244.091113169987</v>
      </c>
      <c r="F10" s="15">
        <v>21634.685162433401</v>
      </c>
      <c r="G10" s="15">
        <v>20532.97136708206</v>
      </c>
      <c r="H10" s="15">
        <v>20997.042738623699</v>
      </c>
      <c r="I10" s="15">
        <v>21310.42062459619</v>
      </c>
      <c r="J10" s="15">
        <v>21714.061958888095</v>
      </c>
      <c r="K10" s="15">
        <v>22127.968082065865</v>
      </c>
      <c r="L10" s="15">
        <v>22559.886711707175</v>
      </c>
      <c r="M10" s="15">
        <v>23008.239262741321</v>
      </c>
      <c r="N10" s="15">
        <v>23475.445779642039</v>
      </c>
      <c r="O10" s="98"/>
    </row>
    <row r="11" spans="1:17" x14ac:dyDescent="0.25">
      <c r="A11" s="4" t="s">
        <v>39</v>
      </c>
      <c r="C11" s="97"/>
      <c r="D11" s="15">
        <v>6375.2437600001022</v>
      </c>
      <c r="E11" s="15">
        <v>6711.3717399999987</v>
      </c>
      <c r="F11" s="15">
        <v>6948.2514600000322</v>
      </c>
      <c r="G11" s="15">
        <v>7142.0690400000676</v>
      </c>
      <c r="H11" s="15">
        <v>8694.8434000000107</v>
      </c>
      <c r="I11" s="15">
        <v>8968.407910000049</v>
      </c>
      <c r="J11" s="15">
        <v>9253.641832000023</v>
      </c>
      <c r="K11" s="15">
        <v>9551.0307924799708</v>
      </c>
      <c r="L11" s="15">
        <v>9861.089956179203</v>
      </c>
      <c r="M11" s="15">
        <v>10184.35121202634</v>
      </c>
      <c r="N11" s="15">
        <v>10521.219067971155</v>
      </c>
      <c r="O11" s="98"/>
    </row>
    <row r="12" spans="1:17" ht="15" x14ac:dyDescent="0.25">
      <c r="A12" s="12" t="s">
        <v>71</v>
      </c>
      <c r="B12" s="18"/>
      <c r="C12" s="99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00"/>
      <c r="Q12" s="90"/>
    </row>
    <row r="13" spans="1:17" x14ac:dyDescent="0.25">
      <c r="A13" s="4" t="s">
        <v>72</v>
      </c>
      <c r="C13" s="97"/>
      <c r="D13" s="33">
        <v>-60945.999999999985</v>
      </c>
      <c r="E13" s="33">
        <v>-62210.357119998669</v>
      </c>
      <c r="F13" s="33">
        <v>-64057.766279998985</v>
      </c>
      <c r="G13" s="33">
        <v>-65762.487094998156</v>
      </c>
      <c r="H13" s="33">
        <v>-67507.342235376025</v>
      </c>
      <c r="I13" s="33">
        <v>-69295.838920379974</v>
      </c>
      <c r="J13" s="33">
        <v>-71129.066484991505</v>
      </c>
      <c r="K13" s="33">
        <v>-73008.140120932498</v>
      </c>
      <c r="L13" s="33">
        <v>-74934.201154207592</v>
      </c>
      <c r="M13" s="33">
        <v>-76591.474953595229</v>
      </c>
      <c r="N13" s="33">
        <v>-78283.619049879897</v>
      </c>
      <c r="O13" s="98"/>
    </row>
    <row r="14" spans="1:17" x14ac:dyDescent="0.25">
      <c r="A14" s="4" t="s">
        <v>27</v>
      </c>
      <c r="C14" s="97"/>
      <c r="D14" s="15">
        <v>-50811.410000000018</v>
      </c>
      <c r="E14" s="15">
        <v>-44454.886250224306</v>
      </c>
      <c r="F14" s="15">
        <v>-44444.176035266748</v>
      </c>
      <c r="G14" s="15">
        <v>-45500.601112189528</v>
      </c>
      <c r="H14" s="15">
        <v>-46556.896252461862</v>
      </c>
      <c r="I14" s="15">
        <v>-47630.019881807915</v>
      </c>
      <c r="J14" s="15">
        <v>-48720.114155835057</v>
      </c>
      <c r="K14" s="15">
        <v>-49827.075655592445</v>
      </c>
      <c r="L14" s="15">
        <v>-50916.596466235686</v>
      </c>
      <c r="M14" s="15">
        <v>-52088.806945718716</v>
      </c>
      <c r="N14" s="15">
        <v>-53235.485050930976</v>
      </c>
      <c r="O14" s="98"/>
    </row>
    <row r="15" spans="1:17" x14ac:dyDescent="0.25">
      <c r="A15" s="3" t="s">
        <v>26</v>
      </c>
      <c r="C15" s="97"/>
      <c r="D15" s="15">
        <v>-2021</v>
      </c>
      <c r="E15" s="15">
        <v>-1705.3849959062638</v>
      </c>
      <c r="F15" s="15">
        <v>-2141.120033638369</v>
      </c>
      <c r="G15" s="15">
        <v>-2341.2924423293548</v>
      </c>
      <c r="H15" s="15">
        <v>-2542.5942069385414</v>
      </c>
      <c r="I15" s="15">
        <v>-2301.1843956729012</v>
      </c>
      <c r="J15" s="15">
        <v>-2126.5244416909445</v>
      </c>
      <c r="K15" s="15">
        <v>-1912.3189895952141</v>
      </c>
      <c r="L15" s="15">
        <v>-1724.155563944382</v>
      </c>
      <c r="M15" s="15">
        <v>-1415.0813985154589</v>
      </c>
      <c r="N15" s="15">
        <v>-758.66748245589952</v>
      </c>
      <c r="O15" s="98"/>
    </row>
    <row r="16" spans="1:17" x14ac:dyDescent="0.25">
      <c r="A16" s="3" t="s">
        <v>39</v>
      </c>
      <c r="C16" s="101"/>
      <c r="D16" s="17">
        <v>-26378.999999999953</v>
      </c>
      <c r="E16" s="17">
        <v>-29178.41687589651</v>
      </c>
      <c r="F16" s="17">
        <v>-29431.917594611488</v>
      </c>
      <c r="G16" s="17">
        <v>-29737.396194701254</v>
      </c>
      <c r="H16" s="17">
        <v>-30083.660867195955</v>
      </c>
      <c r="I16" s="17">
        <v>-30426.719466342001</v>
      </c>
      <c r="J16" s="17">
        <v>-30766.1182855734</v>
      </c>
      <c r="K16" s="17">
        <v>-31101.26781280254</v>
      </c>
      <c r="L16" s="17">
        <v>-31431.518650592345</v>
      </c>
      <c r="M16" s="17">
        <v>-31756.299116763839</v>
      </c>
      <c r="N16" s="17">
        <v>-32082.236056256057</v>
      </c>
      <c r="O16" s="98"/>
    </row>
    <row r="17" spans="1:18" x14ac:dyDescent="0.25">
      <c r="A17" s="102" t="s">
        <v>73</v>
      </c>
      <c r="C17" s="103"/>
      <c r="D17" s="15">
        <f>SUM(D7:D16)</f>
        <v>55298.801100000041</v>
      </c>
      <c r="E17" s="15">
        <f t="shared" ref="E17:N17" si="0">SUM(E7:E16)</f>
        <v>39309.310866549349</v>
      </c>
      <c r="F17" s="15">
        <f t="shared" si="0"/>
        <v>49313.924485634721</v>
      </c>
      <c r="G17" s="15">
        <f t="shared" si="0"/>
        <v>51138.865021383492</v>
      </c>
      <c r="H17" s="15">
        <f t="shared" si="0"/>
        <v>55718.127416371528</v>
      </c>
      <c r="I17" s="15">
        <f t="shared" si="0"/>
        <v>59465.105475839322</v>
      </c>
      <c r="J17" s="15">
        <f t="shared" si="0"/>
        <v>63231.444372421865</v>
      </c>
      <c r="K17" s="15">
        <f t="shared" si="0"/>
        <v>67231.711638475739</v>
      </c>
      <c r="L17" s="15">
        <f t="shared" si="0"/>
        <v>71434.299517385152</v>
      </c>
      <c r="M17" s="15">
        <f t="shared" si="0"/>
        <v>76268.476037608823</v>
      </c>
      <c r="N17" s="15">
        <f t="shared" si="0"/>
        <v>81928.279183190054</v>
      </c>
      <c r="O17" s="100"/>
    </row>
    <row r="18" spans="1:18" x14ac:dyDescent="0.25">
      <c r="A18" s="3"/>
      <c r="D18" s="91"/>
      <c r="F18" s="104"/>
      <c r="G18" s="105"/>
      <c r="H18" s="105"/>
      <c r="I18" s="105"/>
      <c r="J18" s="105"/>
      <c r="K18" s="104"/>
      <c r="L18" s="104"/>
      <c r="M18" s="104"/>
      <c r="N18" s="104"/>
      <c r="O18" s="106"/>
      <c r="Q18" s="90"/>
      <c r="R18" s="90"/>
    </row>
    <row r="19" spans="1:18" ht="17.399999999999999" x14ac:dyDescent="0.3">
      <c r="A19" s="11" t="s">
        <v>74</v>
      </c>
      <c r="B19" s="107"/>
      <c r="C19" s="108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06"/>
      <c r="P19" s="92"/>
      <c r="Q19" s="92"/>
    </row>
    <row r="20" spans="1:18" x14ac:dyDescent="0.25">
      <c r="A20" s="109" t="s">
        <v>68</v>
      </c>
      <c r="B20" s="110"/>
      <c r="C20" s="110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6"/>
      <c r="P20" s="92"/>
      <c r="Q20" s="92"/>
    </row>
    <row r="21" spans="1:18" ht="15.6" x14ac:dyDescent="0.3">
      <c r="A21" s="110" t="s">
        <v>75</v>
      </c>
      <c r="B21" s="111"/>
      <c r="C21" s="112"/>
      <c r="D21" s="14">
        <v>40000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98"/>
      <c r="P21" s="113"/>
      <c r="Q21" s="92"/>
    </row>
    <row r="22" spans="1:18" x14ac:dyDescent="0.25">
      <c r="A22" s="110" t="s">
        <v>76</v>
      </c>
      <c r="B22" s="114"/>
      <c r="C22" s="112"/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98"/>
      <c r="P22" s="113"/>
      <c r="Q22" s="92"/>
    </row>
    <row r="23" spans="1:18" x14ac:dyDescent="0.25">
      <c r="A23" s="110" t="s">
        <v>77</v>
      </c>
      <c r="B23" s="110"/>
      <c r="C23" s="112"/>
      <c r="D23" s="14">
        <v>1710</v>
      </c>
      <c r="E23" s="14">
        <v>1800</v>
      </c>
      <c r="F23" s="14">
        <v>2000.0000399999999</v>
      </c>
      <c r="G23" s="14">
        <v>999.99995999999987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98"/>
      <c r="P23" s="113"/>
      <c r="Q23" s="113"/>
    </row>
    <row r="24" spans="1:18" x14ac:dyDescent="0.25">
      <c r="A24" s="110" t="s">
        <v>78</v>
      </c>
      <c r="B24" s="110"/>
      <c r="C24" s="112"/>
      <c r="D24" s="14">
        <v>3625.1899600000002</v>
      </c>
      <c r="E24" s="14">
        <v>3842.9692999940003</v>
      </c>
      <c r="F24" s="14">
        <v>3837.2875649870002</v>
      </c>
      <c r="G24" s="14">
        <v>4375.0243891160007</v>
      </c>
      <c r="H24" s="14">
        <v>2818.8937438469998</v>
      </c>
      <c r="I24" s="14">
        <v>3863.8596374350004</v>
      </c>
      <c r="J24" s="14">
        <v>4909.9497743809998</v>
      </c>
      <c r="K24" s="14">
        <v>2004.7504800000006</v>
      </c>
      <c r="L24" s="14">
        <v>2054.8690000000001</v>
      </c>
      <c r="M24" s="14">
        <v>3135.248320443</v>
      </c>
      <c r="N24" s="14">
        <v>3187.9045853180269</v>
      </c>
      <c r="O24" s="98"/>
      <c r="P24" s="113"/>
      <c r="Q24" s="92"/>
    </row>
    <row r="25" spans="1:18" x14ac:dyDescent="0.25">
      <c r="A25" s="110" t="s">
        <v>79</v>
      </c>
      <c r="B25" s="110"/>
      <c r="C25" s="112"/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98"/>
      <c r="P25" s="113"/>
      <c r="Q25" s="92"/>
    </row>
    <row r="26" spans="1:18" ht="15" x14ac:dyDescent="0.25">
      <c r="A26" s="115" t="s">
        <v>39</v>
      </c>
      <c r="B26" s="116"/>
      <c r="C26" s="112"/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98"/>
      <c r="P26" s="113"/>
      <c r="Q26" s="92"/>
    </row>
    <row r="27" spans="1:18" ht="15" x14ac:dyDescent="0.25">
      <c r="A27" s="115"/>
      <c r="B27" s="116"/>
      <c r="C27" s="116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0"/>
      <c r="P27" s="113"/>
      <c r="Q27" s="92"/>
    </row>
    <row r="28" spans="1:18" ht="17.399999999999999" x14ac:dyDescent="0.3">
      <c r="A28" s="143" t="s">
        <v>103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O28" s="100"/>
    </row>
    <row r="29" spans="1:18" ht="17.399999999999999" x14ac:dyDescent="0.3">
      <c r="A29" s="117"/>
      <c r="B29" s="110"/>
      <c r="C29" s="110"/>
      <c r="D29" s="118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98"/>
    </row>
    <row r="30" spans="1:18" ht="17.399999999999999" x14ac:dyDescent="0.3">
      <c r="A30" s="120"/>
      <c r="B30" s="121"/>
      <c r="C30" s="121"/>
      <c r="D30" s="7" t="s">
        <v>1</v>
      </c>
      <c r="E30" s="7" t="s">
        <v>2</v>
      </c>
      <c r="F30" s="7" t="s">
        <v>3</v>
      </c>
      <c r="G30" s="7" t="s">
        <v>4</v>
      </c>
      <c r="H30" s="7" t="s">
        <v>5</v>
      </c>
      <c r="I30" s="7" t="s">
        <v>6</v>
      </c>
      <c r="J30" s="7" t="s">
        <v>7</v>
      </c>
      <c r="K30" s="7" t="s">
        <v>8</v>
      </c>
      <c r="L30" s="7" t="s">
        <v>9</v>
      </c>
      <c r="M30" s="7" t="s">
        <v>10</v>
      </c>
      <c r="N30" s="7" t="s">
        <v>11</v>
      </c>
      <c r="O30" s="98"/>
    </row>
    <row r="31" spans="1:18" x14ac:dyDescent="0.25">
      <c r="A31" s="122"/>
      <c r="B31" s="122"/>
      <c r="C31" s="122"/>
      <c r="D31" s="123" t="s">
        <v>12</v>
      </c>
      <c r="E31" s="123" t="s">
        <v>12</v>
      </c>
      <c r="F31" s="123" t="s">
        <v>12</v>
      </c>
      <c r="G31" s="123" t="s">
        <v>12</v>
      </c>
      <c r="H31" s="123" t="s">
        <v>12</v>
      </c>
      <c r="I31" s="123" t="s">
        <v>12</v>
      </c>
      <c r="J31" s="123" t="s">
        <v>12</v>
      </c>
      <c r="K31" s="123" t="s">
        <v>12</v>
      </c>
      <c r="L31" s="123" t="s">
        <v>12</v>
      </c>
      <c r="M31" s="123" t="s">
        <v>12</v>
      </c>
      <c r="N31" s="123" t="s">
        <v>12</v>
      </c>
      <c r="O31" s="98"/>
    </row>
    <row r="32" spans="1:18" ht="15" x14ac:dyDescent="0.25">
      <c r="A32" s="109" t="s">
        <v>71</v>
      </c>
      <c r="B32" s="124"/>
      <c r="C32" s="124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98"/>
      <c r="P32" s="113"/>
      <c r="Q32" s="92"/>
    </row>
    <row r="33" spans="1:17" x14ac:dyDescent="0.25">
      <c r="A33" s="118" t="s">
        <v>80</v>
      </c>
      <c r="B33" s="110"/>
      <c r="C33" s="112"/>
      <c r="D33" s="14">
        <v>-3000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98"/>
      <c r="P33" s="113"/>
      <c r="Q33" s="92"/>
    </row>
    <row r="34" spans="1:17" x14ac:dyDescent="0.25">
      <c r="A34" s="118" t="s">
        <v>81</v>
      </c>
      <c r="B34" s="110"/>
      <c r="C34" s="112"/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98"/>
      <c r="P34" s="113"/>
      <c r="Q34" s="92"/>
    </row>
    <row r="35" spans="1:17" x14ac:dyDescent="0.25">
      <c r="A35" s="118" t="s">
        <v>82</v>
      </c>
      <c r="B35" s="110"/>
      <c r="C35" s="112"/>
      <c r="D35" s="14">
        <v>-80622.978000000003</v>
      </c>
      <c r="E35" s="14">
        <v>-57954.709756344986</v>
      </c>
      <c r="F35" s="14">
        <v>-56866.496096246599</v>
      </c>
      <c r="G35" s="14">
        <v>-55602.618295429464</v>
      </c>
      <c r="H35" s="14">
        <v>-47535.920600687044</v>
      </c>
      <c r="I35" s="14">
        <v>-49693.364791542175</v>
      </c>
      <c r="J35" s="14">
        <v>-51008.747749657879</v>
      </c>
      <c r="K35" s="14">
        <v>-55195.453660600419</v>
      </c>
      <c r="L35" s="14">
        <v>-54011.392255762767</v>
      </c>
      <c r="M35" s="14">
        <v>-52508.530727655198</v>
      </c>
      <c r="N35" s="14">
        <v>-53940.416261658611</v>
      </c>
      <c r="O35" s="100"/>
      <c r="P35" s="113"/>
      <c r="Q35" s="92"/>
    </row>
    <row r="36" spans="1:17" x14ac:dyDescent="0.25">
      <c r="A36" s="118" t="s">
        <v>83</v>
      </c>
      <c r="B36" s="110"/>
      <c r="C36" s="112"/>
      <c r="D36" s="14">
        <v>-1966</v>
      </c>
      <c r="E36" s="14">
        <v>-2319.9999600000001</v>
      </c>
      <c r="F36" s="14">
        <v>-2019.9999600000001</v>
      </c>
      <c r="G36" s="14">
        <v>-2619.9999600000006</v>
      </c>
      <c r="H36" s="14">
        <v>-1020</v>
      </c>
      <c r="I36" s="14">
        <v>-2019.9999600000001</v>
      </c>
      <c r="J36" s="14">
        <v>-3020.0000399999994</v>
      </c>
      <c r="K36" s="14">
        <v>-20.000040000000002</v>
      </c>
      <c r="L36" s="14">
        <v>-20</v>
      </c>
      <c r="M36" s="14">
        <v>-1100.0000400000004</v>
      </c>
      <c r="N36" s="14">
        <v>-1000</v>
      </c>
      <c r="O36" s="106"/>
      <c r="P36" s="113"/>
      <c r="Q36" s="92"/>
    </row>
    <row r="37" spans="1:17" x14ac:dyDescent="0.25">
      <c r="A37" s="118" t="s">
        <v>84</v>
      </c>
      <c r="B37" s="110"/>
      <c r="C37" s="112"/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25"/>
      <c r="P37" s="113"/>
      <c r="Q37" s="92"/>
    </row>
    <row r="38" spans="1:17" x14ac:dyDescent="0.25">
      <c r="A38" s="110" t="s">
        <v>85</v>
      </c>
      <c r="B38" s="110"/>
      <c r="C38" s="126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25"/>
      <c r="P38" s="113"/>
      <c r="Q38" s="92"/>
    </row>
    <row r="39" spans="1:17" x14ac:dyDescent="0.25">
      <c r="A39" s="127" t="s">
        <v>86</v>
      </c>
      <c r="B39" s="110"/>
      <c r="C39" s="14">
        <f>SUM(C21:C38)</f>
        <v>0</v>
      </c>
      <c r="D39" s="14">
        <f>SUM(D21:D38)</f>
        <v>-40253.788039999999</v>
      </c>
      <c r="E39" s="14">
        <f t="shared" ref="E39:N39" si="1">SUM(E21:E38)</f>
        <v>-54631.740416350985</v>
      </c>
      <c r="F39" s="14">
        <f t="shared" si="1"/>
        <v>-53049.208451259597</v>
      </c>
      <c r="G39" s="14">
        <f t="shared" si="1"/>
        <v>-52847.593906313465</v>
      </c>
      <c r="H39" s="14">
        <f t="shared" si="1"/>
        <v>-45737.026856840042</v>
      </c>
      <c r="I39" s="14">
        <f t="shared" si="1"/>
        <v>-47849.505114107174</v>
      </c>
      <c r="J39" s="14">
        <f t="shared" si="1"/>
        <v>-49118.79801527688</v>
      </c>
      <c r="K39" s="14">
        <f t="shared" si="1"/>
        <v>-53210.703220600415</v>
      </c>
      <c r="L39" s="14">
        <f t="shared" si="1"/>
        <v>-51976.523255762768</v>
      </c>
      <c r="M39" s="14">
        <f t="shared" si="1"/>
        <v>-50473.282447212194</v>
      </c>
      <c r="N39" s="14">
        <f t="shared" si="1"/>
        <v>-51752.511676340582</v>
      </c>
      <c r="O39" s="128"/>
      <c r="P39" s="113"/>
      <c r="Q39" s="92"/>
    </row>
    <row r="40" spans="1:17" ht="15" x14ac:dyDescent="0.25">
      <c r="A40" s="115"/>
      <c r="B40" s="116"/>
      <c r="C40" s="116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1"/>
    </row>
    <row r="41" spans="1:17" ht="15.6" x14ac:dyDescent="0.3">
      <c r="A41" s="111" t="s">
        <v>87</v>
      </c>
      <c r="B41" s="111"/>
      <c r="C41" s="111"/>
      <c r="D41" s="14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06"/>
    </row>
    <row r="42" spans="1:17" x14ac:dyDescent="0.25">
      <c r="A42" s="109" t="s">
        <v>68</v>
      </c>
      <c r="B42" s="114"/>
      <c r="C42" s="114"/>
      <c r="D42" s="132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06"/>
    </row>
    <row r="43" spans="1:17" x14ac:dyDescent="0.25">
      <c r="A43" s="110" t="s">
        <v>88</v>
      </c>
      <c r="B43" s="110"/>
      <c r="C43" s="112"/>
      <c r="D43" s="14">
        <v>6596.7430399999994</v>
      </c>
      <c r="E43" s="14">
        <v>17693.202839999998</v>
      </c>
      <c r="F43" s="14">
        <v>12611.543320000001</v>
      </c>
      <c r="G43" s="14">
        <v>14119.44212</v>
      </c>
      <c r="H43" s="14">
        <v>3257.7781199999999</v>
      </c>
      <c r="I43" s="14">
        <v>4918.4769999999999</v>
      </c>
      <c r="J43" s="14">
        <v>3576.9869199999998</v>
      </c>
      <c r="K43" s="14">
        <v>3591.7409199999997</v>
      </c>
      <c r="L43" s="14">
        <v>967.00099999999998</v>
      </c>
      <c r="M43" s="14">
        <v>266.20092</v>
      </c>
      <c r="N43" s="14">
        <v>0</v>
      </c>
      <c r="O43" s="98"/>
    </row>
    <row r="44" spans="1:17" x14ac:dyDescent="0.25">
      <c r="A44" s="110" t="s">
        <v>89</v>
      </c>
      <c r="B44" s="110"/>
      <c r="C44" s="112"/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98"/>
    </row>
    <row r="45" spans="1:17" ht="15" x14ac:dyDescent="0.25">
      <c r="A45" s="109" t="s">
        <v>71</v>
      </c>
      <c r="B45" s="124"/>
      <c r="C45" s="133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06"/>
    </row>
    <row r="46" spans="1:17" x14ac:dyDescent="0.25">
      <c r="A46" s="118" t="s">
        <v>90</v>
      </c>
      <c r="B46" s="110"/>
      <c r="C46" s="112"/>
      <c r="D46" s="14">
        <v>-10990.7245</v>
      </c>
      <c r="E46" s="14">
        <v>-5747.9806234672888</v>
      </c>
      <c r="F46" s="14">
        <v>-7258.243744214109</v>
      </c>
      <c r="G46" s="14">
        <v>-7883.4887743992249</v>
      </c>
      <c r="H46" s="14">
        <v>-8456.753767915332</v>
      </c>
      <c r="I46" s="14">
        <v>-8578.4738256994224</v>
      </c>
      <c r="J46" s="14">
        <v>-8826.7763855759767</v>
      </c>
      <c r="K46" s="14">
        <v>-8210.9067337190972</v>
      </c>
      <c r="L46" s="14">
        <v>-8823.7332887210996</v>
      </c>
      <c r="M46" s="14">
        <v>-8406.9378948368412</v>
      </c>
      <c r="N46" s="14">
        <v>-7640.8927951364485</v>
      </c>
      <c r="O46" s="98"/>
    </row>
    <row r="47" spans="1:17" x14ac:dyDescent="0.25">
      <c r="A47" s="118" t="s">
        <v>91</v>
      </c>
      <c r="B47" s="110"/>
      <c r="C47" s="112"/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98"/>
    </row>
    <row r="48" spans="1:17" x14ac:dyDescent="0.25">
      <c r="A48" s="118" t="s">
        <v>92</v>
      </c>
      <c r="B48" s="110"/>
      <c r="C48" s="126"/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98"/>
    </row>
    <row r="49" spans="1:15" x14ac:dyDescent="0.25">
      <c r="A49" s="127" t="s">
        <v>93</v>
      </c>
      <c r="B49" s="110"/>
      <c r="C49" s="14">
        <f>SUM(C43:C48)</f>
        <v>0</v>
      </c>
      <c r="D49" s="14">
        <f>SUM(D43:D48)</f>
        <v>-4393.9814600000009</v>
      </c>
      <c r="E49" s="14">
        <f t="shared" ref="E49:N49" si="2">SUM(E43:E48)</f>
        <v>11945.222216532709</v>
      </c>
      <c r="F49" s="14">
        <f t="shared" si="2"/>
        <v>5353.2995757858916</v>
      </c>
      <c r="G49" s="14">
        <f t="shared" si="2"/>
        <v>6235.9533456007748</v>
      </c>
      <c r="H49" s="14">
        <f t="shared" si="2"/>
        <v>-5198.975647915332</v>
      </c>
      <c r="I49" s="14">
        <f t="shared" si="2"/>
        <v>-3659.9968256994225</v>
      </c>
      <c r="J49" s="14">
        <f t="shared" si="2"/>
        <v>-5249.7894655759774</v>
      </c>
      <c r="K49" s="14">
        <f t="shared" si="2"/>
        <v>-4619.1658137190971</v>
      </c>
      <c r="L49" s="14">
        <f t="shared" si="2"/>
        <v>-7856.7322887210994</v>
      </c>
      <c r="M49" s="14">
        <f t="shared" si="2"/>
        <v>-8140.736974836841</v>
      </c>
      <c r="N49" s="14">
        <f t="shared" si="2"/>
        <v>-7640.8927951364485</v>
      </c>
      <c r="O49" s="100"/>
    </row>
    <row r="50" spans="1:15" ht="15" x14ac:dyDescent="0.25">
      <c r="A50" s="115"/>
      <c r="B50" s="116"/>
      <c r="C50" s="116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06"/>
    </row>
    <row r="51" spans="1:15" ht="15.6" x14ac:dyDescent="0.3">
      <c r="A51" s="134" t="s">
        <v>94</v>
      </c>
      <c r="B51" s="116"/>
      <c r="C51" s="129"/>
      <c r="D51" s="129">
        <f t="shared" ref="D51:N51" si="3">D17+D39+D49</f>
        <v>10651.03160000004</v>
      </c>
      <c r="E51" s="129">
        <f t="shared" si="3"/>
        <v>-3377.207333268927</v>
      </c>
      <c r="F51" s="129">
        <f t="shared" si="3"/>
        <v>1618.0156101610155</v>
      </c>
      <c r="G51" s="129">
        <f t="shared" si="3"/>
        <v>4527.2244606708018</v>
      </c>
      <c r="H51" s="129">
        <f t="shared" si="3"/>
        <v>4782.1249116161534</v>
      </c>
      <c r="I51" s="129">
        <f t="shared" si="3"/>
        <v>7955.6035360327251</v>
      </c>
      <c r="J51" s="129">
        <f t="shared" si="3"/>
        <v>8862.8568915690084</v>
      </c>
      <c r="K51" s="129">
        <f t="shared" si="3"/>
        <v>9401.842604156227</v>
      </c>
      <c r="L51" s="129">
        <f t="shared" si="3"/>
        <v>11601.043972901285</v>
      </c>
      <c r="M51" s="129">
        <f t="shared" si="3"/>
        <v>17654.456615559789</v>
      </c>
      <c r="N51" s="129">
        <f t="shared" si="3"/>
        <v>22534.874711713022</v>
      </c>
      <c r="O51" s="98"/>
    </row>
    <row r="52" spans="1:15" ht="15" x14ac:dyDescent="0.25">
      <c r="A52" s="115"/>
      <c r="B52" s="116"/>
      <c r="C52" s="112"/>
      <c r="D52" s="129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98"/>
    </row>
    <row r="53" spans="1:15" x14ac:dyDescent="0.25">
      <c r="A53" s="116" t="s">
        <v>95</v>
      </c>
      <c r="B53" s="116"/>
      <c r="C53" s="135"/>
      <c r="D53" s="132">
        <v>15245</v>
      </c>
      <c r="E53" s="132">
        <f>D55</f>
        <v>25896.031600000038</v>
      </c>
      <c r="F53" s="132">
        <f t="shared" ref="F53:N53" si="4">E55</f>
        <v>22518.824266731113</v>
      </c>
      <c r="G53" s="132">
        <f t="shared" si="4"/>
        <v>24136.839876892129</v>
      </c>
      <c r="H53" s="132">
        <f t="shared" si="4"/>
        <v>28664.06433756293</v>
      </c>
      <c r="I53" s="132">
        <f t="shared" si="4"/>
        <v>33446.189249179086</v>
      </c>
      <c r="J53" s="132">
        <f t="shared" si="4"/>
        <v>41401.792785211808</v>
      </c>
      <c r="K53" s="132">
        <f t="shared" si="4"/>
        <v>50264.649676780813</v>
      </c>
      <c r="L53" s="132">
        <f t="shared" si="4"/>
        <v>59666.49228093704</v>
      </c>
      <c r="M53" s="132">
        <f t="shared" si="4"/>
        <v>71267.53625383832</v>
      </c>
      <c r="N53" s="132">
        <f t="shared" si="4"/>
        <v>88921.992869398106</v>
      </c>
      <c r="O53" s="98"/>
    </row>
    <row r="54" spans="1:15" ht="15" x14ac:dyDescent="0.25">
      <c r="A54" s="115"/>
      <c r="B54" s="116"/>
      <c r="C54" s="136"/>
      <c r="D54" s="129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00"/>
    </row>
    <row r="55" spans="1:15" x14ac:dyDescent="0.25">
      <c r="A55" s="137" t="s">
        <v>96</v>
      </c>
      <c r="B55" s="110"/>
      <c r="C55" s="138"/>
      <c r="D55" s="132">
        <f t="shared" ref="D55:N55" si="5">D51+D53</f>
        <v>25896.031600000038</v>
      </c>
      <c r="E55" s="132">
        <f t="shared" si="5"/>
        <v>22518.824266731113</v>
      </c>
      <c r="F55" s="132">
        <f t="shared" si="5"/>
        <v>24136.839876892129</v>
      </c>
      <c r="G55" s="132">
        <f t="shared" si="5"/>
        <v>28664.06433756293</v>
      </c>
      <c r="H55" s="132">
        <f t="shared" si="5"/>
        <v>33446.189249179086</v>
      </c>
      <c r="I55" s="132">
        <f t="shared" si="5"/>
        <v>41401.792785211808</v>
      </c>
      <c r="J55" s="132">
        <f t="shared" si="5"/>
        <v>50264.649676780813</v>
      </c>
      <c r="K55" s="132">
        <f t="shared" si="5"/>
        <v>59666.49228093704</v>
      </c>
      <c r="L55" s="132">
        <f t="shared" si="5"/>
        <v>71267.53625383832</v>
      </c>
      <c r="M55" s="132">
        <f t="shared" si="5"/>
        <v>88921.992869398106</v>
      </c>
      <c r="N55" s="132">
        <f t="shared" si="5"/>
        <v>111456.86758111113</v>
      </c>
      <c r="O55" s="139"/>
    </row>
    <row r="56" spans="1:15" x14ac:dyDescent="0.25">
      <c r="O56" s="140"/>
    </row>
  </sheetData>
  <mergeCells count="2">
    <mergeCell ref="A1:M1"/>
    <mergeCell ref="A28:M28"/>
  </mergeCells>
  <pageMargins left="0.70866141732283472" right="0.70866141732283472" top="0.74803149606299213" bottom="0.74803149606299213" header="0.31496062992125984" footer="0.31496062992125984"/>
  <pageSetup paperSize="9" scale="81" fitToHeight="6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Income Statement No SRV</vt:lpstr>
      <vt:lpstr>Financial Position No SRV</vt:lpstr>
      <vt:lpstr>Cashflow No SRV</vt:lpstr>
      <vt:lpstr>Income Statement SRV</vt:lpstr>
      <vt:lpstr>Financial Position SRV</vt:lpstr>
      <vt:lpstr>Cashflow SRV</vt:lpstr>
    </vt:vector>
  </TitlesOfParts>
  <Company>Shoalhaven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Phelan</dc:creator>
  <cp:lastModifiedBy>Arsh Suri</cp:lastModifiedBy>
  <cp:lastPrinted>2017-02-13T01:43:51Z</cp:lastPrinted>
  <dcterms:created xsi:type="dcterms:W3CDTF">2017-02-13T01:32:28Z</dcterms:created>
  <dcterms:modified xsi:type="dcterms:W3CDTF">2017-02-17T05:40:33Z</dcterms:modified>
</cp:coreProperties>
</file>